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0"/>
  </bookViews>
  <sheets>
    <sheet name="Percents" sheetId="1" r:id="rId1"/>
    <sheet name="Numbers" sheetId="2" r:id="rId2"/>
  </sheets>
  <definedNames/>
  <calcPr fullCalcOnLoad="1"/>
</workbook>
</file>

<file path=xl/sharedStrings.xml><?xml version="1.0" encoding="utf-8"?>
<sst xmlns="http://schemas.openxmlformats.org/spreadsheetml/2006/main" count="214" uniqueCount="83">
  <si>
    <t>White</t>
  </si>
  <si>
    <t>Other</t>
  </si>
  <si>
    <t>Asian</t>
  </si>
  <si>
    <t>African-American</t>
  </si>
  <si>
    <t>Hispanic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</si>
  <si>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</si>
  <si>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</si>
  <si>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</si>
  <si>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</si>
  <si>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</si>
  <si>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</si>
  <si>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</si>
  <si>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</si>
  <si>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</si>
  <si>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</si>
  <si>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</si>
  <si>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</si>
  <si>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</si>
  <si>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</si>
  <si>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</si>
  <si>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</si>
  <si>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</si>
  <si>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</si>
  <si>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</si>
  <si>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</si>
  <si>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</si>
  <si>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</si>
  <si>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</si>
  <si>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</si>
  <si>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</si>
  <si>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</si>
  <si>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</si>
  <si>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</si>
  <si>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</si>
  <si>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</si>
  <si>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</si>
  <si>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</si>
  <si>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</si>
  <si>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</si>
  <si>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</si>
  <si>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</si>
  <si>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</si>
  <si>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</si>
  <si>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</si>
  <si>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</si>
  <si>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</si>
  <si>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</si>
  <si>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</si>
  <si>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</si>
  <si>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</si>
  <si>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</si>
  <si>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</si>
  <si>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</si>
  <si>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</si>
  <si>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</si>
  <si>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</si>
  <si>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Nation</t>
  </si>
  <si>
    <t>District of Columbia</t>
  </si>
  <si>
    <t>Percent of HS Graduates by Race (1999-2000)</t>
  </si>
  <si>
    <t>Percent of 18 Year-Olds by Race (2000)</t>
  </si>
  <si>
    <t>Number of 18 Year-Olds by Race (2000)</t>
  </si>
  <si>
    <t>Number of HS Graduates by Race (1999-2000)</t>
  </si>
  <si>
    <t>Notes:</t>
  </si>
  <si>
    <t>Number of 18 Year Olds by Race Source:  2000 Census, Summary File 1.</t>
  </si>
  <si>
    <t>Percent of First-Time Freshmen by Race (Fall 2000)</t>
  </si>
  <si>
    <t>Percent of Other Undergraduates Enrolled by Race (Fall 2000)</t>
  </si>
  <si>
    <t>Percent of Certificates (2-Year and Less) Awarded by Race (1999-2000)</t>
  </si>
  <si>
    <t>Percent of Associates Awarded by Race (1999-2000)</t>
  </si>
  <si>
    <t>Percent of Bachelor's Awarded by Race (1999-2000)</t>
  </si>
  <si>
    <t>2 Year and Less Certificates, Associate Degrees, and Baccalaureate Degrees Source:  IPEDS 1999-2000 Completions.</t>
  </si>
  <si>
    <t>Notes</t>
  </si>
  <si>
    <t>by race and applying the race percent breakouts to the total figure available in the Common Core of Data.</t>
  </si>
  <si>
    <t>High School Graduates Source: National Center for Education Statistics, Common Core of Data - 1999-2000 Public High School Graduates</t>
  </si>
  <si>
    <t>High School Graduates Data for Arizona, New Hampshire, South Carolina, Tennessee, Vermont, and Washington are not broken out by race</t>
  </si>
  <si>
    <t>(only total available from NCES Common Core Data).  Race figures were calculated using WICHE 1999-2000 Public High School Graduate Projections</t>
  </si>
  <si>
    <t>First Time Freshmen and Other Undergraduates Source:  IPEDS Fall 2000 Enrollments.  Numbers are for Title IV Degree Granting Institutions.</t>
  </si>
  <si>
    <t>Numbers are for Title IV Degree Granting Institutions.</t>
  </si>
  <si>
    <t>Number of First-Time Freshmen by Race (Fall 2000)</t>
  </si>
  <si>
    <t>Number of Other Undergraduates Enrolled by Race (Fall 2000)</t>
  </si>
  <si>
    <t>Number of Certificates (2-Year and Less) Awarded by Race (1999-2000)</t>
  </si>
  <si>
    <t>Number of Associates Awarded by Race (1999-2000)</t>
  </si>
  <si>
    <t>Number of Bachelor's Awarded by Race (1999-2000)</t>
  </si>
  <si>
    <t>Percent of All Credentials Awarded by Race (1999-2000)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</si>
</sst>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7.140625" style="3" customWidth="1"/>
    <col min="2" max="16" width="9.140625" style="3" customWidth="1"/>
    <col min="17" max="21" width="10.7109375" style="3" customWidth="1"/>
    <col min="22" max="26" width="12.28125" style="3" customWidth="1"/>
    <col min="27" max="16384" width="9.140625" style="3" customWidth="1"/>
  </cols>
  <sheetData>
    <row r="1" spans="2:41" ht="12.75">
      <c r="B1" s="7" t="s">
        <v>59</v>
      </c>
      <c r="C1" s="7"/>
      <c r="D1" s="7"/>
      <c r="E1" s="7"/>
      <c r="F1" s="7"/>
      <c r="G1" s="7" t="s">
        <v>58</v>
      </c>
      <c r="H1" s="7"/>
      <c r="I1" s="7"/>
      <c r="J1" s="7"/>
      <c r="K1" s="7"/>
      <c r="L1" s="7" t="s">
        <v>64</v>
      </c>
      <c r="M1" s="7"/>
      <c r="N1" s="7"/>
      <c r="O1" s="7"/>
      <c r="P1" s="7"/>
      <c r="Q1" s="7" t="s">
        <v>65</v>
      </c>
      <c r="R1" s="7"/>
      <c r="S1" s="7"/>
      <c r="T1" s="7"/>
      <c r="U1" s="7"/>
      <c r="V1" s="7" t="s">
        <v>66</v>
      </c>
      <c r="W1" s="7"/>
      <c r="X1" s="7"/>
      <c r="Y1" s="7"/>
      <c r="Z1" s="7"/>
      <c r="AA1" s="7" t="s">
        <v>67</v>
      </c>
      <c r="AB1" s="7"/>
      <c r="AC1" s="7"/>
      <c r="AD1" s="7"/>
      <c r="AE1" s="7"/>
      <c r="AF1" s="7" t="s">
        <v>68</v>
      </c>
      <c r="AG1" s="7"/>
      <c r="AH1" s="7"/>
      <c r="AI1" s="7"/>
      <c r="AJ1" s="7"/>
      <c r="AK1" s="7" t="s">
        <v>82</v>
      </c>
      <c r="AL1" s="7"/>
      <c r="AM1" s="7"/>
      <c r="AN1" s="7"/>
      <c r="AO1" s="7"/>
    </row>
    <row r="2" spans="1:41" ht="25.5">
      <c r="A2" s="3" t="s">
        <v>5</v>
      </c>
      <c r="B2" s="4" t="s">
        <v>0</v>
      </c>
      <c r="C2" s="4" t="s">
        <v>2</v>
      </c>
      <c r="D2" s="4" t="s">
        <v>3</v>
      </c>
      <c r="E2" s="4" t="s">
        <v>4</v>
      </c>
      <c r="F2" s="4" t="s">
        <v>1</v>
      </c>
      <c r="G2" s="4" t="s">
        <v>0</v>
      </c>
      <c r="H2" s="4" t="s">
        <v>2</v>
      </c>
      <c r="I2" s="4" t="s">
        <v>3</v>
      </c>
      <c r="J2" s="4" t="s">
        <v>4</v>
      </c>
      <c r="K2" s="4" t="s">
        <v>1</v>
      </c>
      <c r="L2" s="4" t="s">
        <v>0</v>
      </c>
      <c r="M2" s="4" t="s">
        <v>2</v>
      </c>
      <c r="N2" s="4" t="s">
        <v>3</v>
      </c>
      <c r="O2" s="4" t="s">
        <v>4</v>
      </c>
      <c r="P2" s="4" t="s">
        <v>1</v>
      </c>
      <c r="Q2" s="4" t="s">
        <v>0</v>
      </c>
      <c r="R2" s="4" t="s">
        <v>2</v>
      </c>
      <c r="S2" s="4" t="s">
        <v>3</v>
      </c>
      <c r="T2" s="4" t="s">
        <v>4</v>
      </c>
      <c r="U2" s="4" t="s">
        <v>1</v>
      </c>
      <c r="V2" s="4" t="s">
        <v>0</v>
      </c>
      <c r="W2" s="4" t="s">
        <v>2</v>
      </c>
      <c r="X2" s="4" t="s">
        <v>3</v>
      </c>
      <c r="Y2" s="4" t="s">
        <v>4</v>
      </c>
      <c r="Z2" s="4" t="s">
        <v>1</v>
      </c>
      <c r="AA2" s="4" t="s">
        <v>0</v>
      </c>
      <c r="AB2" s="4" t="s">
        <v>2</v>
      </c>
      <c r="AC2" s="4" t="s">
        <v>3</v>
      </c>
      <c r="AD2" s="4" t="s">
        <v>4</v>
      </c>
      <c r="AE2" s="4" t="s">
        <v>1</v>
      </c>
      <c r="AF2" s="4" t="s">
        <v>0</v>
      </c>
      <c r="AG2" s="4" t="s">
        <v>2</v>
      </c>
      <c r="AH2" s="4" t="s">
        <v>3</v>
      </c>
      <c r="AI2" s="4" t="s">
        <v>4</v>
      </c>
      <c r="AJ2" s="4" t="s">
        <v>1</v>
      </c>
      <c r="AK2" s="4" t="s">
        <v>0</v>
      </c>
      <c r="AL2" s="4" t="s">
        <v>2</v>
      </c>
      <c r="AM2" s="4" t="s">
        <v>3</v>
      </c>
      <c r="AN2" s="4" t="s">
        <v>4</v>
      </c>
      <c r="AO2" s="4" t="s">
        <v>1</v>
      </c>
    </row>
    <row r="3" spans="1:41" ht="12.75">
      <c r="A3" s="3" t="s">
        <v>6</v>
      </c>
      <c r="B3" s="5">
        <f>Numbers!B3/SUM(Numbers!B3:F3)*100</f>
        <v>62.261765250107935</v>
      </c>
      <c r="C3" s="5">
        <f>Numbers!C3/SUM(Numbers!B3:F3)*100</f>
        <v>0.7308949608338987</v>
      </c>
      <c r="D3" s="5">
        <f>Numbers!D3/SUM(Numbers!B3:F3)*100</f>
        <v>32.759205575772526</v>
      </c>
      <c r="E3" s="5">
        <f>Numbers!E3/SUM(Numbers!B3:F3)*100</f>
        <v>2.4301486461481527</v>
      </c>
      <c r="F3" s="5">
        <f>Numbers!F3/SUM(Numbers!B3:F3)*100</f>
        <v>1.8179855671374823</v>
      </c>
      <c r="G3" s="5">
        <f>Numbers!G3/SUM(Numbers!G3:K3)*100</f>
        <v>63.98486692417589</v>
      </c>
      <c r="H3" s="5">
        <f>Numbers!H3/SUM(Numbers!G3:K3)*100</f>
        <v>0.9603682734536219</v>
      </c>
      <c r="I3" s="5">
        <f>Numbers!I3/SUM(Numbers!G3:K3)*100</f>
        <v>33.23456267527383</v>
      </c>
      <c r="J3" s="5">
        <f>Numbers!J3/SUM(Numbers!G3:K3)*100</f>
        <v>0.589978305730462</v>
      </c>
      <c r="K3" s="5">
        <f>Numbers!K3/SUM(Numbers!G3:K3)*100</f>
        <v>1.2302238213662098</v>
      </c>
      <c r="L3" s="5">
        <f>Numbers!L3/SUM(Numbers!L3:P3)*100</f>
        <v>64.951084644832</v>
      </c>
      <c r="M3" s="5">
        <f>Numbers!M3/SUM(Numbers!L3:P3)*100</f>
        <v>0.983033224632544</v>
      </c>
      <c r="N3" s="5">
        <f>Numbers!N3/SUM(Numbers!L3:P3)*100</f>
        <v>29.089276430833216</v>
      </c>
      <c r="O3" s="5">
        <f>Numbers!O3/SUM(Numbers!L3:P3)*100</f>
        <v>0.987759345904816</v>
      </c>
      <c r="P3" s="5">
        <f>Numbers!P3/SUM(Numbers!L3:P3)*100</f>
        <v>3.9888463537974386</v>
      </c>
      <c r="Q3" s="5">
        <f>Numbers!Q3/SUM(Numbers!Q3:U3)*100</f>
        <v>66.98812715936879</v>
      </c>
      <c r="R3" s="5">
        <f>Numbers!R3/SUM(Numbers!Q3:U3)*100</f>
        <v>1.1866284672824898</v>
      </c>
      <c r="S3" s="5">
        <f>Numbers!S3/SUM(Numbers!Q3:U3)*100</f>
        <v>26.495905803989956</v>
      </c>
      <c r="T3" s="5">
        <f>Numbers!T3/SUM(Numbers!Q3:U3)*100</f>
        <v>0.8699756773943998</v>
      </c>
      <c r="U3" s="5">
        <f>Numbers!U3/SUM(Numbers!Q3:U3)*100</f>
        <v>4.459362891964362</v>
      </c>
      <c r="V3" s="5">
        <f>Numbers!V3/SUM(Numbers!V3:Z3)*100</f>
        <v>57.564575645756456</v>
      </c>
      <c r="W3" s="5">
        <f>Numbers!W3/SUM(Numbers!V3:Z3)*100</f>
        <v>0.602058652165469</v>
      </c>
      <c r="X3" s="5">
        <f>Numbers!X3/SUM(Numbers!V3:Z3)*100</f>
        <v>40.29908720139833</v>
      </c>
      <c r="Y3" s="5">
        <f>Numbers!Y3/SUM(Numbers!V3:Z3)*100</f>
        <v>0.5826374053214216</v>
      </c>
      <c r="Z3" s="5">
        <f>Numbers!Z3/SUM(Numbers!V3:Z3)*100</f>
        <v>0.9516410953583221</v>
      </c>
      <c r="AA3" s="5">
        <f>Numbers!AA3/SUM(Numbers!AA3:AE3)*100</f>
        <v>70.19965772960639</v>
      </c>
      <c r="AB3" s="5">
        <f>Numbers!AB3/SUM(Numbers!AA3:AE3)*100</f>
        <v>0.7301768397033657</v>
      </c>
      <c r="AC3" s="5">
        <f>Numbers!AC3/SUM(Numbers!AA3:AE3)*100</f>
        <v>26.411865373645178</v>
      </c>
      <c r="AD3" s="5">
        <f>Numbers!AD3/SUM(Numbers!AA3:AE3)*100</f>
        <v>0.9697661152310325</v>
      </c>
      <c r="AE3" s="5">
        <f>Numbers!AE3/SUM(Numbers!AA3:AE3)*100</f>
        <v>1.688533941814033</v>
      </c>
      <c r="AF3" s="5">
        <f>Numbers!AF3/SUM(Numbers!AF3:AJ3)*100</f>
        <v>74.11825482552952</v>
      </c>
      <c r="AG3" s="5">
        <f>Numbers!AG3/SUM(Numbers!AF3:AJ3)*100</f>
        <v>1.2962006293147983</v>
      </c>
      <c r="AH3" s="5">
        <f>Numbers!AH3/SUM(Numbers!AF3:AJ3)*100</f>
        <v>20.5137838726342</v>
      </c>
      <c r="AI3" s="5">
        <f>Numbers!AI3/SUM(Numbers!AF3:AJ3)*100</f>
        <v>0.9392758183440567</v>
      </c>
      <c r="AJ3" s="5">
        <f>Numbers!AJ3/SUM(Numbers!AF3:AJ3)*100</f>
        <v>3.1324848541774295</v>
      </c>
      <c r="AK3" s="5">
        <f>(SUM(Numbers!V3,Numbers!AA3,Numbers!AF3)/SUM(Numbers!$V3:$AJ3))*100</f>
        <v>70.72173147385463</v>
      </c>
      <c r="AL3" s="5">
        <f>(SUM(Numbers!W3,Numbers!AB3,Numbers!AG3)/SUM(Numbers!$V3:$AJ3))*100</f>
        <v>1.0537677166472577</v>
      </c>
      <c r="AM3" s="5">
        <f>(SUM(Numbers!X3,Numbers!AC3,Numbers!AH3)/SUM(Numbers!$V3:$AJ3))*100</f>
        <v>24.875734939074615</v>
      </c>
      <c r="AN3" s="5">
        <f>(SUM(Numbers!Y3,Numbers!AD3,Numbers!AI3)/SUM(Numbers!$V3:$AJ3))*100</f>
        <v>0.894708438662766</v>
      </c>
      <c r="AO3" s="5">
        <f>(SUM(Numbers!Z3,Numbers!AE3,Numbers!AJ3)/SUM(Numbers!$V3:$AJ3))*100</f>
        <v>2.4540574317607295</v>
      </c>
    </row>
    <row r="4" spans="1:41" ht="12.75">
      <c r="A4" s="3" t="s">
        <v>7</v>
      </c>
      <c r="B4" s="5">
        <f>Numbers!B4/SUM(Numbers!B4:F4)*100</f>
        <v>62.48627278717329</v>
      </c>
      <c r="C4" s="5">
        <f>Numbers!C4/SUM(Numbers!B4:F4)*100</f>
        <v>4.337799253239623</v>
      </c>
      <c r="D4" s="5">
        <f>Numbers!D4/SUM(Numbers!B4:F4)*100</f>
        <v>3.250603997364375</v>
      </c>
      <c r="E4" s="5">
        <f>Numbers!E4/SUM(Numbers!B4:F4)*100</f>
        <v>4.524489347682847</v>
      </c>
      <c r="F4" s="5">
        <f>Numbers!F4/SUM(Numbers!B4:F4)*100</f>
        <v>25.400834614539864</v>
      </c>
      <c r="G4" s="5">
        <f>Numbers!G4/SUM(Numbers!G4:K4)*100</f>
        <v>69.17611489040061</v>
      </c>
      <c r="H4" s="5">
        <f>Numbers!H4/SUM(Numbers!G4:K4)*100</f>
        <v>5.245653817082388</v>
      </c>
      <c r="I4" s="5">
        <f>Numbers!I4/SUM(Numbers!G4:K4)*100</f>
        <v>3.7037037037037033</v>
      </c>
      <c r="J4" s="5">
        <f>Numbers!J4/SUM(Numbers!G4:K4)*100</f>
        <v>2.872260015117158</v>
      </c>
      <c r="K4" s="5">
        <f>Numbers!K4/SUM(Numbers!G4:K4)*100</f>
        <v>19.002267573696145</v>
      </c>
      <c r="L4" s="5">
        <f>Numbers!L4/SUM(Numbers!L4:P4)*100</f>
        <v>60.64967105263158</v>
      </c>
      <c r="M4" s="5">
        <f>Numbers!M4/SUM(Numbers!L4:P4)*100</f>
        <v>4.029605263157895</v>
      </c>
      <c r="N4" s="5">
        <f>Numbers!N4/SUM(Numbers!L4:P4)*100</f>
        <v>4.399671052631579</v>
      </c>
      <c r="O4" s="5">
        <f>Numbers!O4/SUM(Numbers!L4:P4)*100</f>
        <v>3.2072368421052633</v>
      </c>
      <c r="P4" s="5">
        <f>Numbers!P4/SUM(Numbers!L4:P4)*100</f>
        <v>27.713815789473685</v>
      </c>
      <c r="Q4" s="5">
        <f>Numbers!Q4/SUM(Numbers!Q4:U4)*100</f>
        <v>69.83606557377048</v>
      </c>
      <c r="R4" s="5">
        <f>Numbers!R4/SUM(Numbers!Q4:U4)*100</f>
        <v>3.5897435897435894</v>
      </c>
      <c r="S4" s="5">
        <f>Numbers!S4/SUM(Numbers!Q4:U4)*100</f>
        <v>3.316519546027743</v>
      </c>
      <c r="T4" s="5">
        <f>Numbers!T4/SUM(Numbers!Q4:U4)*100</f>
        <v>3.08953341740227</v>
      </c>
      <c r="U4" s="5">
        <f>Numbers!U4/SUM(Numbers!Q4:U4)*100</f>
        <v>20.168137873055905</v>
      </c>
      <c r="V4" s="5">
        <f>Numbers!V4/SUM(Numbers!V4:Z4)*100</f>
        <v>56.81818181818182</v>
      </c>
      <c r="W4" s="5">
        <f>Numbers!W4/SUM(Numbers!V4:Z4)*100</f>
        <v>1.948051948051948</v>
      </c>
      <c r="X4" s="5">
        <f>Numbers!X4/SUM(Numbers!V4:Z4)*100</f>
        <v>4.545454545454546</v>
      </c>
      <c r="Y4" s="5">
        <f>Numbers!Y4/SUM(Numbers!V4:Z4)*100</f>
        <v>3.896103896103896</v>
      </c>
      <c r="Z4" s="5">
        <f>Numbers!Z4/SUM(Numbers!V4:Z4)*100</f>
        <v>32.7922077922078</v>
      </c>
      <c r="AA4" s="5">
        <f>Numbers!AA4/SUM(Numbers!AA4:AE4)*100</f>
        <v>73.40782122905027</v>
      </c>
      <c r="AB4" s="5">
        <f>Numbers!AB4/SUM(Numbers!AA4:AE4)*100</f>
        <v>3.016759776536313</v>
      </c>
      <c r="AC4" s="5">
        <f>Numbers!AC4/SUM(Numbers!AA4:AE4)*100</f>
        <v>5.810055865921788</v>
      </c>
      <c r="AD4" s="5">
        <f>Numbers!AD4/SUM(Numbers!AA4:AE4)*100</f>
        <v>4.134078212290502</v>
      </c>
      <c r="AE4" s="5">
        <f>Numbers!AE4/SUM(Numbers!AA4:AE4)*100</f>
        <v>13.631284916201118</v>
      </c>
      <c r="AF4" s="5">
        <f>Numbers!AF4/SUM(Numbers!AF4:AJ4)*100</f>
        <v>75.80645161290323</v>
      </c>
      <c r="AG4" s="5">
        <f>Numbers!AG4/SUM(Numbers!AF4:AJ4)*100</f>
        <v>3.1524926686217007</v>
      </c>
      <c r="AH4" s="5">
        <f>Numbers!AH4/SUM(Numbers!AF4:AJ4)*100</f>
        <v>3.005865102639296</v>
      </c>
      <c r="AI4" s="5">
        <f>Numbers!AI4/SUM(Numbers!AF4:AJ4)*100</f>
        <v>3.0791788856304985</v>
      </c>
      <c r="AJ4" s="5">
        <f>Numbers!AJ4/SUM(Numbers!AF4:AJ4)*100</f>
        <v>14.95601173020528</v>
      </c>
      <c r="AK4" s="5">
        <f>(SUM(Numbers!V4,Numbers!AA4,Numbers!AF4)/SUM(Numbers!$V4:$AJ4))*100</f>
        <v>72.69185820023374</v>
      </c>
      <c r="AL4" s="5">
        <f>(SUM(Numbers!W4,Numbers!AB4,Numbers!AG4)/SUM(Numbers!$V4:$AJ4))*100</f>
        <v>2.9606544604596805</v>
      </c>
      <c r="AM4" s="5">
        <f>(SUM(Numbers!X4,Numbers!AC4,Numbers!AH4)/SUM(Numbers!$V4:$AJ4))*100</f>
        <v>4.168289832489287</v>
      </c>
      <c r="AN4" s="5">
        <f>(SUM(Numbers!Y4,Numbers!AD4,Numbers!AI4)/SUM(Numbers!$V4:$AJ4))*100</f>
        <v>3.544994156603039</v>
      </c>
      <c r="AO4" s="5">
        <f>(SUM(Numbers!Z4,Numbers!AE4,Numbers!AJ4)/SUM(Numbers!$V4:$AJ4))*100</f>
        <v>16.634203350214257</v>
      </c>
    </row>
    <row r="5" spans="1:41" ht="12.75">
      <c r="A5" s="3" t="s">
        <v>8</v>
      </c>
      <c r="B5" s="5">
        <f>Numbers!B5/SUM(Numbers!B5:F5)*100</f>
        <v>53.20088300220751</v>
      </c>
      <c r="C5" s="5">
        <f>Numbers!C5/SUM(Numbers!B5:F5)*100</f>
        <v>1.7404296559521888</v>
      </c>
      <c r="D5" s="5">
        <f>Numbers!D5/SUM(Numbers!B5:F5)*100</f>
        <v>3.2304958811177515</v>
      </c>
      <c r="E5" s="5">
        <f>Numbers!E5/SUM(Numbers!B5:F5)*100</f>
        <v>33.57562052441717</v>
      </c>
      <c r="F5" s="5">
        <f>Numbers!F5/SUM(Numbers!B5:F5)*100</f>
        <v>8.25257093630539</v>
      </c>
      <c r="G5" s="5">
        <f>Numbers!G5/SUM(Numbers!G5:K5)*100</f>
        <v>61.34761190828956</v>
      </c>
      <c r="H5" s="5">
        <f>Numbers!H5/SUM(Numbers!G5:K5)*100</f>
        <v>2.7574598480635335</v>
      </c>
      <c r="I5" s="5">
        <f>Numbers!I5/SUM(Numbers!G5:K5)*100</f>
        <v>3.80456533822635</v>
      </c>
      <c r="J5" s="5">
        <f>Numbers!J5/SUM(Numbers!G5:K5)*100</f>
        <v>25.77194497542067</v>
      </c>
      <c r="K5" s="5">
        <f>Numbers!K5/SUM(Numbers!G5:K5)*100</f>
        <v>6.318417929999885</v>
      </c>
      <c r="L5" s="5">
        <f>Numbers!L5/SUM(Numbers!L5:P5)*100</f>
        <v>59.62370568101092</v>
      </c>
      <c r="M5" s="5">
        <f>Numbers!M5/SUM(Numbers!L5:P5)*100</f>
        <v>3.2484446644996017</v>
      </c>
      <c r="N5" s="5">
        <f>Numbers!N5/SUM(Numbers!L5:P5)*100</f>
        <v>4.48410221083676</v>
      </c>
      <c r="O5" s="5">
        <f>Numbers!O5/SUM(Numbers!L5:P5)*100</f>
        <v>20.10634404667083</v>
      </c>
      <c r="P5" s="5">
        <f>Numbers!P5/SUM(Numbers!L5:P5)*100</f>
        <v>12.537403396981894</v>
      </c>
      <c r="Q5" s="5">
        <f>Numbers!Q5/SUM(Numbers!Q5:U5)*100</f>
        <v>64.32856136685581</v>
      </c>
      <c r="R5" s="5">
        <f>Numbers!R5/SUM(Numbers!Q5:U5)*100</f>
        <v>3.326527543663889</v>
      </c>
      <c r="S5" s="5">
        <f>Numbers!S5/SUM(Numbers!Q5:U5)*100</f>
        <v>3.600341872225256</v>
      </c>
      <c r="T5" s="5">
        <f>Numbers!T5/SUM(Numbers!Q5:U5)*100</f>
        <v>15.700402807783925</v>
      </c>
      <c r="U5" s="5">
        <f>Numbers!U5/SUM(Numbers!Q5:U5)*100</f>
        <v>13.044166409471128</v>
      </c>
      <c r="V5" s="5">
        <f>Numbers!V5/SUM(Numbers!V5:Z5)*100</f>
        <v>48.12284550297712</v>
      </c>
      <c r="W5" s="5">
        <f>Numbers!W5/SUM(Numbers!V5:Z5)*100</f>
        <v>1.6609213412723283</v>
      </c>
      <c r="X5" s="5">
        <f>Numbers!X5/SUM(Numbers!V5:Z5)*100</f>
        <v>4.681917894077092</v>
      </c>
      <c r="Y5" s="5">
        <f>Numbers!Y5/SUM(Numbers!V5:Z5)*100</f>
        <v>17.524287057348793</v>
      </c>
      <c r="Z5" s="5">
        <f>Numbers!Z5/SUM(Numbers!V5:Z5)*100</f>
        <v>28.010028204324662</v>
      </c>
      <c r="AA5" s="5">
        <f>Numbers!AA5/SUM(Numbers!AA5:AE5)*100</f>
        <v>63.6798648902233</v>
      </c>
      <c r="AB5" s="5">
        <f>Numbers!AB5/SUM(Numbers!AA5:AE5)*100</f>
        <v>2.3456558453743668</v>
      </c>
      <c r="AC5" s="5">
        <f>Numbers!AC5/SUM(Numbers!AA5:AE5)*100</f>
        <v>4.503659223118784</v>
      </c>
      <c r="AD5" s="5">
        <f>Numbers!AD5/SUM(Numbers!AA5:AE5)*100</f>
        <v>19.769187464815165</v>
      </c>
      <c r="AE5" s="5">
        <f>Numbers!AE5/SUM(Numbers!AA5:AE5)*100</f>
        <v>9.70163257646838</v>
      </c>
      <c r="AF5" s="5">
        <f>Numbers!AF5/SUM(Numbers!AF5:AJ5)*100</f>
        <v>73.73112868439972</v>
      </c>
      <c r="AG5" s="5">
        <f>Numbers!AG5/SUM(Numbers!AF5:AJ5)*100</f>
        <v>3.680805176132279</v>
      </c>
      <c r="AH5" s="5">
        <f>Numbers!AH5/SUM(Numbers!AF5:AJ5)*100</f>
        <v>2.7893601725377426</v>
      </c>
      <c r="AI5" s="5">
        <f>Numbers!AI5/SUM(Numbers!AF5:AJ5)*100</f>
        <v>10.841121495327103</v>
      </c>
      <c r="AJ5" s="5">
        <f>Numbers!AJ5/SUM(Numbers!AF5:AJ5)*100</f>
        <v>8.957584471603164</v>
      </c>
      <c r="AK5" s="5">
        <f>(SUM(Numbers!V5,Numbers!AA5,Numbers!AF5)/SUM(Numbers!$V5:$AJ5))*100</f>
        <v>62.86911832848898</v>
      </c>
      <c r="AL5" s="5">
        <f>(SUM(Numbers!W5,Numbers!AB5,Numbers!AG5)/SUM(Numbers!$V5:$AJ5))*100</f>
        <v>2.70230422511479</v>
      </c>
      <c r="AM5" s="5">
        <f>(SUM(Numbers!X5,Numbers!AC5,Numbers!AH5)/SUM(Numbers!$V5:$AJ5))*100</f>
        <v>3.810185770251485</v>
      </c>
      <c r="AN5" s="5">
        <f>(SUM(Numbers!Y5,Numbers!AD5,Numbers!AI5)/SUM(Numbers!$V5:$AJ5))*100</f>
        <v>15.091200134799276</v>
      </c>
      <c r="AO5" s="5">
        <f>(SUM(Numbers!Z5,Numbers!AE5,Numbers!AJ5)/SUM(Numbers!$V5:$AJ5))*100</f>
        <v>15.527191541345465</v>
      </c>
    </row>
    <row r="6" spans="1:41" ht="12.75">
      <c r="A6" s="3" t="s">
        <v>9</v>
      </c>
      <c r="B6" s="5">
        <f>Numbers!B6/SUM(Numbers!B6:F6)*100</f>
        <v>72.04301075268818</v>
      </c>
      <c r="C6" s="5">
        <f>Numbers!C6/SUM(Numbers!B6:F6)*100</f>
        <v>0.882076311039935</v>
      </c>
      <c r="D6" s="5">
        <f>Numbers!D6/SUM(Numbers!B6:F6)*100</f>
        <v>20.46061160680241</v>
      </c>
      <c r="E6" s="5">
        <f>Numbers!E6/SUM(Numbers!B6:F6)*100</f>
        <v>4.575611988103409</v>
      </c>
      <c r="F6" s="5">
        <f>Numbers!F6/SUM(Numbers!B6:F6)*100</f>
        <v>2.0386893413660743</v>
      </c>
      <c r="G6" s="5">
        <f>Numbers!G6/SUM(Numbers!G6:K6)*100</f>
        <v>75.38686665447229</v>
      </c>
      <c r="H6" s="5">
        <f>Numbers!H6/SUM(Numbers!G6:K6)*100</f>
        <v>1.1523687580025608</v>
      </c>
      <c r="I6" s="5">
        <f>Numbers!I6/SUM(Numbers!G6:K6)*100</f>
        <v>21.15236875800256</v>
      </c>
      <c r="J6" s="5">
        <f>Numbers!J6/SUM(Numbers!G6:K6)*100</f>
        <v>1.8584232668739713</v>
      </c>
      <c r="K6" s="5">
        <f>Numbers!K6/SUM(Numbers!G6:K6)*100</f>
        <v>0.44997256264861896</v>
      </c>
      <c r="L6" s="5">
        <f>Numbers!L6/SUM(Numbers!L6:P6)*100</f>
        <v>75.75469992769342</v>
      </c>
      <c r="M6" s="5">
        <f>Numbers!M6/SUM(Numbers!L6:P6)*100</f>
        <v>1.0620028922631959</v>
      </c>
      <c r="N6" s="5">
        <f>Numbers!N6/SUM(Numbers!L6:P6)*100</f>
        <v>18.12183658712943</v>
      </c>
      <c r="O6" s="5">
        <f>Numbers!O6/SUM(Numbers!L6:P6)*100</f>
        <v>1.5455531453362255</v>
      </c>
      <c r="P6" s="5">
        <f>Numbers!P6/SUM(Numbers!L6:P6)*100</f>
        <v>3.51590744757773</v>
      </c>
      <c r="Q6" s="5">
        <f>Numbers!Q6/SUM(Numbers!Q6:U6)*100</f>
        <v>78.1632777676009</v>
      </c>
      <c r="R6" s="5">
        <f>Numbers!R6/SUM(Numbers!Q6:U6)*100</f>
        <v>1.3421261525309887</v>
      </c>
      <c r="S6" s="5">
        <f>Numbers!S6/SUM(Numbers!Q6:U6)*100</f>
        <v>15.69273981803749</v>
      </c>
      <c r="T6" s="5">
        <f>Numbers!T6/SUM(Numbers!Q6:U6)*100</f>
        <v>1.232215912560298</v>
      </c>
      <c r="U6" s="5">
        <f>Numbers!U6/SUM(Numbers!Q6:U6)*100</f>
        <v>3.5696403492703177</v>
      </c>
      <c r="V6" s="5">
        <f>Numbers!V6/SUM(Numbers!V6:Z6)*100</f>
        <v>76.1458681833389</v>
      </c>
      <c r="W6" s="5">
        <f>Numbers!W6/SUM(Numbers!V6:Z6)*100</f>
        <v>0.6356641017062563</v>
      </c>
      <c r="X6" s="5">
        <f>Numbers!X6/SUM(Numbers!V6:Z6)*100</f>
        <v>20.374707259953162</v>
      </c>
      <c r="Y6" s="5">
        <f>Numbers!Y6/SUM(Numbers!V6:Z6)*100</f>
        <v>1.405152224824356</v>
      </c>
      <c r="Z6" s="5">
        <f>Numbers!Z6/SUM(Numbers!V6:Z6)*100</f>
        <v>1.4386082301773169</v>
      </c>
      <c r="AA6" s="5">
        <f>Numbers!AA6/SUM(Numbers!AA6:AE6)*100</f>
        <v>83.37194337194337</v>
      </c>
      <c r="AB6" s="5">
        <f>Numbers!AB6/SUM(Numbers!AA6:AE6)*100</f>
        <v>1.2097812097812097</v>
      </c>
      <c r="AC6" s="5">
        <f>Numbers!AC6/SUM(Numbers!AA6:AE6)*100</f>
        <v>13.153153153153152</v>
      </c>
      <c r="AD6" s="5">
        <f>Numbers!AD6/SUM(Numbers!AA6:AE6)*100</f>
        <v>1.106821106821107</v>
      </c>
      <c r="AE6" s="5">
        <f>Numbers!AE6/SUM(Numbers!AA6:AE6)*100</f>
        <v>1.1583011583011582</v>
      </c>
      <c r="AF6" s="5">
        <f>Numbers!AF6/SUM(Numbers!AF6:AJ6)*100</f>
        <v>81.35034556087187</v>
      </c>
      <c r="AG6" s="5">
        <f>Numbers!AG6/SUM(Numbers!AF6:AJ6)*100</f>
        <v>1.467304625199362</v>
      </c>
      <c r="AH6" s="5">
        <f>Numbers!AH6/SUM(Numbers!AF6:AJ6)*100</f>
        <v>11.547049441786283</v>
      </c>
      <c r="AI6" s="5">
        <f>Numbers!AI6/SUM(Numbers!AF6:AJ6)*100</f>
        <v>0.7442849548112705</v>
      </c>
      <c r="AJ6" s="5">
        <f>Numbers!AJ6/SUM(Numbers!AF6:AJ6)*100</f>
        <v>4.891015417331207</v>
      </c>
      <c r="AK6" s="5">
        <f>(SUM(Numbers!V6,Numbers!AA6,Numbers!AF6)/SUM(Numbers!$V6:$AJ6))*100</f>
        <v>80.87720375944468</v>
      </c>
      <c r="AL6" s="5">
        <f>(SUM(Numbers!W6,Numbers!AB6,Numbers!AG6)/SUM(Numbers!$V6:$AJ6))*100</f>
        <v>1.253148227778119</v>
      </c>
      <c r="AM6" s="5">
        <f>(SUM(Numbers!X6,Numbers!AC6,Numbers!AH6)/SUM(Numbers!$V6:$AJ6))*100</f>
        <v>13.551200933718288</v>
      </c>
      <c r="AN6" s="5">
        <f>(SUM(Numbers!Y6,Numbers!AD6,Numbers!AI6)/SUM(Numbers!$V6:$AJ6))*100</f>
        <v>0.9521469377725904</v>
      </c>
      <c r="AO6" s="5">
        <f>(SUM(Numbers!Z6,Numbers!AE6,Numbers!AJ6)/SUM(Numbers!$V6:$AJ6))*100</f>
        <v>3.36630014128632</v>
      </c>
    </row>
    <row r="7" spans="1:41" ht="12.75">
      <c r="A7" s="3" t="s">
        <v>10</v>
      </c>
      <c r="B7" s="5">
        <f>Numbers!B7/SUM(Numbers!B7:F7)*100</f>
        <v>36.39814450115612</v>
      </c>
      <c r="C7" s="5">
        <f>Numbers!C7/SUM(Numbers!B7:F7)*100</f>
        <v>11.242992389842511</v>
      </c>
      <c r="D7" s="5">
        <f>Numbers!D7/SUM(Numbers!B7:F7)*100</f>
        <v>6.645877678299929</v>
      </c>
      <c r="E7" s="5">
        <f>Numbers!E7/SUM(Numbers!B7:F7)*100</f>
        <v>41.19811511358093</v>
      </c>
      <c r="F7" s="5">
        <f>Numbers!F7/SUM(Numbers!B7:F7)*100</f>
        <v>4.514870317120508</v>
      </c>
      <c r="G7" s="5">
        <f>Numbers!G7/SUM(Numbers!G7:K7)*100</f>
        <v>44.537317298198474</v>
      </c>
      <c r="H7" s="5">
        <f>Numbers!H7/SUM(Numbers!G7:K7)*100</f>
        <v>14.729123840662986</v>
      </c>
      <c r="I7" s="5">
        <f>Numbers!I7/SUM(Numbers!G7:K7)*100</f>
        <v>7.295446820219809</v>
      </c>
      <c r="J7" s="5">
        <f>Numbers!J7/SUM(Numbers!G7:K7)*100</f>
        <v>32.578624496204334</v>
      </c>
      <c r="K7" s="5">
        <f>Numbers!K7/SUM(Numbers!G7:K7)*100</f>
        <v>0.8594875447143944</v>
      </c>
      <c r="L7" s="5">
        <f>Numbers!L7/SUM(Numbers!L7:P7)*100</f>
        <v>39.839506224465474</v>
      </c>
      <c r="M7" s="5">
        <f>Numbers!M7/SUM(Numbers!L7:P7)*100</f>
        <v>18.352659772431704</v>
      </c>
      <c r="N7" s="5">
        <f>Numbers!N7/SUM(Numbers!L7:P7)*100</f>
        <v>6.961699778787891</v>
      </c>
      <c r="O7" s="5">
        <f>Numbers!O7/SUM(Numbers!L7:P7)*100</f>
        <v>23.66802293246131</v>
      </c>
      <c r="P7" s="5">
        <f>Numbers!P7/SUM(Numbers!L7:P7)*100</f>
        <v>11.178111291853623</v>
      </c>
      <c r="Q7" s="5">
        <f>Numbers!Q7/SUM(Numbers!Q7:U7)*100</f>
        <v>41.86660204568635</v>
      </c>
      <c r="R7" s="5">
        <f>Numbers!R7/SUM(Numbers!Q7:U7)*100</f>
        <v>16.81556227932305</v>
      </c>
      <c r="S7" s="5">
        <f>Numbers!S7/SUM(Numbers!Q7:U7)*100</f>
        <v>7.02434606810346</v>
      </c>
      <c r="T7" s="5">
        <f>Numbers!T7/SUM(Numbers!Q7:U7)*100</f>
        <v>22.40129515007028</v>
      </c>
      <c r="U7" s="5">
        <f>Numbers!U7/SUM(Numbers!Q7:U7)*100</f>
        <v>11.89219445681686</v>
      </c>
      <c r="V7" s="5">
        <f>Numbers!V7/SUM(Numbers!V7:Z7)*100</f>
        <v>40.16651201154758</v>
      </c>
      <c r="W7" s="5">
        <f>Numbers!W7/SUM(Numbers!V7:Z7)*100</f>
        <v>17.329106093411692</v>
      </c>
      <c r="X7" s="5">
        <f>Numbers!X7/SUM(Numbers!V7:Z7)*100</f>
        <v>8.931333127126507</v>
      </c>
      <c r="Y7" s="5">
        <f>Numbers!Y7/SUM(Numbers!V7:Z7)*100</f>
        <v>24.041138261676462</v>
      </c>
      <c r="Z7" s="5">
        <f>Numbers!Z7/SUM(Numbers!V7:Z7)*100</f>
        <v>9.531910506237756</v>
      </c>
      <c r="AA7" s="5">
        <f>Numbers!AA7/SUM(Numbers!AA7:AE7)*100</f>
        <v>45.602348136804494</v>
      </c>
      <c r="AB7" s="5">
        <f>Numbers!AB7/SUM(Numbers!AA7:AE7)*100</f>
        <v>15.210566615620213</v>
      </c>
      <c r="AC7" s="5">
        <f>Numbers!AC7/SUM(Numbers!AA7:AE7)*100</f>
        <v>7.184788157223072</v>
      </c>
      <c r="AD7" s="5">
        <f>Numbers!AD7/SUM(Numbers!AA7:AE7)*100</f>
        <v>22.33154670750383</v>
      </c>
      <c r="AE7" s="5">
        <f>Numbers!AE7/SUM(Numbers!AA7:AE7)*100</f>
        <v>9.670750382848393</v>
      </c>
      <c r="AF7" s="5">
        <f>Numbers!AF7/SUM(Numbers!AF7:AJ7)*100</f>
        <v>45.85588995112961</v>
      </c>
      <c r="AG7" s="5">
        <f>Numbers!AG7/SUM(Numbers!AF7:AJ7)*100</f>
        <v>20.56093989107005</v>
      </c>
      <c r="AH7" s="5">
        <f>Numbers!AH7/SUM(Numbers!AF7:AJ7)*100</f>
        <v>4.887861385812778</v>
      </c>
      <c r="AI7" s="5">
        <f>Numbers!AI7/SUM(Numbers!AF7:AJ7)*100</f>
        <v>15.348098662234873</v>
      </c>
      <c r="AJ7" s="5">
        <f>Numbers!AJ7/SUM(Numbers!AF7:AJ7)*100</f>
        <v>13.347210109752686</v>
      </c>
      <c r="AK7" s="5">
        <f>(SUM(Numbers!V7,Numbers!AA7,Numbers!AF7)/SUM(Numbers!$V7:$AJ7))*100</f>
        <v>44.84796943469263</v>
      </c>
      <c r="AL7" s="5">
        <f>(SUM(Numbers!W7,Numbers!AB7,Numbers!AG7)/SUM(Numbers!$V7:$AJ7))*100</f>
        <v>18.279277090263175</v>
      </c>
      <c r="AM7" s="5">
        <f>(SUM(Numbers!X7,Numbers!AC7,Numbers!AH7)/SUM(Numbers!$V7:$AJ7))*100</f>
        <v>6.29906745649387</v>
      </c>
      <c r="AN7" s="5">
        <f>(SUM(Numbers!Y7,Numbers!AD7,Numbers!AI7)/SUM(Numbers!$V7:$AJ7))*100</f>
        <v>19.053464151955158</v>
      </c>
      <c r="AO7" s="5">
        <f>(SUM(Numbers!Z7,Numbers!AE7,Numbers!AJ7)/SUM(Numbers!$V7:$AJ7))*100</f>
        <v>11.520221866595168</v>
      </c>
    </row>
    <row r="8" spans="1:41" ht="12.75">
      <c r="A8" s="3" t="s">
        <v>11</v>
      </c>
      <c r="B8" s="5">
        <f>Numbers!B8/SUM(Numbers!B8:F8)*100</f>
        <v>67.69792498655235</v>
      </c>
      <c r="C8" s="5">
        <f>Numbers!C8/SUM(Numbers!B8:F8)*100</f>
        <v>2.361896689432591</v>
      </c>
      <c r="D8" s="5">
        <f>Numbers!D8/SUM(Numbers!B8:F8)*100</f>
        <v>4.001695219155977</v>
      </c>
      <c r="E8" s="5">
        <f>Numbers!E8/SUM(Numbers!B8:F8)*100</f>
        <v>22.57412508761349</v>
      </c>
      <c r="F8" s="5">
        <f>Numbers!F8/SUM(Numbers!B8:F8)*100</f>
        <v>3.3643580172455954</v>
      </c>
      <c r="G8" s="5">
        <f>Numbers!G8/SUM(Numbers!G8:K8)*100</f>
        <v>78.22937005446511</v>
      </c>
      <c r="H8" s="5">
        <f>Numbers!H8/SUM(Numbers!G8:K8)*100</f>
        <v>3.3090124344877196</v>
      </c>
      <c r="I8" s="5">
        <f>Numbers!I8/SUM(Numbers!G8:K8)*100</f>
        <v>4.3495015928476</v>
      </c>
      <c r="J8" s="5">
        <f>Numbers!J8/SUM(Numbers!G8:K8)*100</f>
        <v>13.287431918610626</v>
      </c>
      <c r="K8" s="5">
        <f>Numbers!K8/SUM(Numbers!G8:K8)*100</f>
        <v>0.8246839995889426</v>
      </c>
      <c r="L8" s="5">
        <f>Numbers!L8/SUM(Numbers!L8:P8)*100</f>
        <v>70.79914781741536</v>
      </c>
      <c r="M8" s="5">
        <f>Numbers!M8/SUM(Numbers!L8:P8)*100</f>
        <v>3.746430352205249</v>
      </c>
      <c r="N8" s="5">
        <f>Numbers!N8/SUM(Numbers!L8:P8)*100</f>
        <v>5.2853451792756445</v>
      </c>
      <c r="O8" s="5">
        <f>Numbers!O8/SUM(Numbers!L8:P8)*100</f>
        <v>11.382076968405784</v>
      </c>
      <c r="P8" s="5">
        <f>Numbers!P8/SUM(Numbers!L8:P8)*100</f>
        <v>8.786999682697974</v>
      </c>
      <c r="Q8" s="5">
        <f>Numbers!Q8/SUM(Numbers!Q8:U8)*100</f>
        <v>73.86840851111546</v>
      </c>
      <c r="R8" s="5">
        <f>Numbers!R8/SUM(Numbers!Q8:U8)*100</f>
        <v>3.5070505452608565</v>
      </c>
      <c r="S8" s="5">
        <f>Numbers!S8/SUM(Numbers!Q8:U8)*100</f>
        <v>3.6903927560202963</v>
      </c>
      <c r="T8" s="5">
        <f>Numbers!T8/SUM(Numbers!Q8:U8)*100</f>
        <v>10.22006672086569</v>
      </c>
      <c r="U8" s="5">
        <f>Numbers!U8/SUM(Numbers!Q8:U8)*100</f>
        <v>8.714081466737685</v>
      </c>
      <c r="V8" s="5">
        <f>Numbers!V8/SUM(Numbers!V8:Z8)*100</f>
        <v>72.1303731695796</v>
      </c>
      <c r="W8" s="5">
        <f>Numbers!W8/SUM(Numbers!V8:Z8)*100</f>
        <v>2.3618327822390173</v>
      </c>
      <c r="X8" s="5">
        <f>Numbers!X8/SUM(Numbers!V8:Z8)*100</f>
        <v>4.888993859234766</v>
      </c>
      <c r="Y8" s="5">
        <f>Numbers!Y8/SUM(Numbers!V8:Z8)*100</f>
        <v>15.517241379310345</v>
      </c>
      <c r="Z8" s="5">
        <f>Numbers!Z8/SUM(Numbers!V8:Z8)*100</f>
        <v>5.101558809636278</v>
      </c>
      <c r="AA8" s="5">
        <f>Numbers!AA8/SUM(Numbers!AA8:AE8)*100</f>
        <v>71.78756476683937</v>
      </c>
      <c r="AB8" s="5">
        <f>Numbers!AB8/SUM(Numbers!AA8:AE8)*100</f>
        <v>2.5388601036269427</v>
      </c>
      <c r="AC8" s="5">
        <f>Numbers!AC8/SUM(Numbers!AA8:AE8)*100</f>
        <v>5.012953367875648</v>
      </c>
      <c r="AD8" s="5">
        <f>Numbers!AD8/SUM(Numbers!AA8:AE8)*100</f>
        <v>10.906735751295336</v>
      </c>
      <c r="AE8" s="5">
        <f>Numbers!AE8/SUM(Numbers!AA8:AE8)*100</f>
        <v>9.753886010362695</v>
      </c>
      <c r="AF8" s="5">
        <f>Numbers!AF8/SUM(Numbers!AF8:AJ8)*100</f>
        <v>79.61752279297309</v>
      </c>
      <c r="AG8" s="5">
        <f>Numbers!AG8/SUM(Numbers!AF8:AJ8)*100</f>
        <v>4.064932177006893</v>
      </c>
      <c r="AH8" s="5">
        <f>Numbers!AH8/SUM(Numbers!AF8:AJ8)*100</f>
        <v>2.6417611741160774</v>
      </c>
      <c r="AI8" s="5">
        <f>Numbers!AI8/SUM(Numbers!AF8:AJ8)*100</f>
        <v>6.675561485434735</v>
      </c>
      <c r="AJ8" s="5">
        <f>Numbers!AJ8/SUM(Numbers!AF8:AJ8)*100</f>
        <v>7.000222370469202</v>
      </c>
      <c r="AK8" s="5">
        <f>(SUM(Numbers!V8,Numbers!AA8,Numbers!AF8)/SUM(Numbers!$V8:$AJ8))*100</f>
        <v>76.94183919393711</v>
      </c>
      <c r="AL8" s="5">
        <f>(SUM(Numbers!W8,Numbers!AB8,Numbers!AG8)/SUM(Numbers!$V8:$AJ8))*100</f>
        <v>3.5134585789366706</v>
      </c>
      <c r="AM8" s="5">
        <f>(SUM(Numbers!X8,Numbers!AC8,Numbers!AH8)/SUM(Numbers!$V8:$AJ8))*100</f>
        <v>3.449577513865095</v>
      </c>
      <c r="AN8" s="5">
        <f>(SUM(Numbers!Y8,Numbers!AD8,Numbers!AI8)/SUM(Numbers!$V8:$AJ8))*100</f>
        <v>8.711054327942158</v>
      </c>
      <c r="AO8" s="5">
        <f>(SUM(Numbers!Z8,Numbers!AE8,Numbers!AJ8)/SUM(Numbers!$V8:$AJ8))*100</f>
        <v>7.384070385318969</v>
      </c>
    </row>
    <row r="9" spans="1:41" ht="12.75">
      <c r="A9" s="3" t="s">
        <v>12</v>
      </c>
      <c r="B9" s="5">
        <f>Numbers!B9/SUM(Numbers!B9:F9)*100</f>
        <v>68.7491205853384</v>
      </c>
      <c r="C9" s="5">
        <f>Numbers!C9/SUM(Numbers!B9:F9)*100</f>
        <v>2.696871628910464</v>
      </c>
      <c r="D9" s="5">
        <f>Numbers!D9/SUM(Numbers!B9:F9)*100</f>
        <v>11.657520754186015</v>
      </c>
      <c r="E9" s="5">
        <f>Numbers!E9/SUM(Numbers!B9:F9)*100</f>
        <v>14.075324797148351</v>
      </c>
      <c r="F9" s="5">
        <f>Numbers!F9/SUM(Numbers!B9:F9)*100</f>
        <v>2.821162234416772</v>
      </c>
      <c r="G9" s="5">
        <f>Numbers!G9/SUM(Numbers!G9:K9)*100</f>
        <v>77.01666561054432</v>
      </c>
      <c r="H9" s="5">
        <f>Numbers!H9/SUM(Numbers!G9:K9)*100</f>
        <v>2.9148976617451363</v>
      </c>
      <c r="I9" s="5">
        <f>Numbers!I9/SUM(Numbers!G9:K9)*100</f>
        <v>11.124136619986059</v>
      </c>
      <c r="J9" s="5">
        <f>Numbers!J9/SUM(Numbers!G9:K9)*100</f>
        <v>8.678157277739054</v>
      </c>
      <c r="K9" s="5">
        <f>Numbers!K9/SUM(Numbers!G9:K9)*100</f>
        <v>0.2661428299854255</v>
      </c>
      <c r="L9" s="5">
        <f>Numbers!L9/SUM(Numbers!L9:P9)*100</f>
        <v>68.99058318189327</v>
      </c>
      <c r="M9" s="5">
        <f>Numbers!M9/SUM(Numbers!L9:P9)*100</f>
        <v>3.8865025607136956</v>
      </c>
      <c r="N9" s="5">
        <f>Numbers!N9/SUM(Numbers!L9:P9)*100</f>
        <v>10.507186519081447</v>
      </c>
      <c r="O9" s="5">
        <f>Numbers!O9/SUM(Numbers!L9:P9)*100</f>
        <v>8.136461258879894</v>
      </c>
      <c r="P9" s="5">
        <f>Numbers!P9/SUM(Numbers!L9:P9)*100</f>
        <v>8.479266479431686</v>
      </c>
      <c r="Q9" s="5">
        <f>Numbers!Q9/SUM(Numbers!Q9:U9)*100</f>
        <v>72.0201346820865</v>
      </c>
      <c r="R9" s="5">
        <f>Numbers!R9/SUM(Numbers!Q9:U9)*100</f>
        <v>3.6878158121020648</v>
      </c>
      <c r="S9" s="5">
        <f>Numbers!S9/SUM(Numbers!Q9:U9)*100</f>
        <v>9.070268494633007</v>
      </c>
      <c r="T9" s="5">
        <f>Numbers!T9/SUM(Numbers!Q9:U9)*100</f>
        <v>6.504159299730443</v>
      </c>
      <c r="U9" s="5">
        <f>Numbers!U9/SUM(Numbers!Q9:U9)*100</f>
        <v>8.717621711447977</v>
      </c>
      <c r="V9" s="5">
        <f>Numbers!V9/SUM(Numbers!V9:Z9)*100</f>
        <v>64.54802259887006</v>
      </c>
      <c r="W9" s="5">
        <f>Numbers!W9/SUM(Numbers!V9:Z9)*100</f>
        <v>2.754237288135593</v>
      </c>
      <c r="X9" s="5">
        <f>Numbers!X9/SUM(Numbers!V9:Z9)*100</f>
        <v>13.347457627118645</v>
      </c>
      <c r="Y9" s="5">
        <f>Numbers!Y9/SUM(Numbers!V9:Z9)*100</f>
        <v>14.336158192090394</v>
      </c>
      <c r="Z9" s="5">
        <f>Numbers!Z9/SUM(Numbers!V9:Z9)*100</f>
        <v>5.014124293785311</v>
      </c>
      <c r="AA9" s="5">
        <f>Numbers!AA9/SUM(Numbers!AA9:AE9)*100</f>
        <v>74.01116798510935</v>
      </c>
      <c r="AB9" s="5">
        <f>Numbers!AB9/SUM(Numbers!AA9:AE9)*100</f>
        <v>2.466263378315496</v>
      </c>
      <c r="AC9" s="5">
        <f>Numbers!AC9/SUM(Numbers!AA9:AE9)*100</f>
        <v>9.911586784550954</v>
      </c>
      <c r="AD9" s="5">
        <f>Numbers!AD9/SUM(Numbers!AA9:AE9)*100</f>
        <v>6.840390879478828</v>
      </c>
      <c r="AE9" s="5">
        <f>Numbers!AE9/SUM(Numbers!AA9:AE9)*100</f>
        <v>6.770590972545371</v>
      </c>
      <c r="AF9" s="5">
        <f>Numbers!AF9/SUM(Numbers!AF9:AJ9)*100</f>
        <v>78.68232484076432</v>
      </c>
      <c r="AG9" s="5">
        <f>Numbers!AG9/SUM(Numbers!AF9:AJ9)*100</f>
        <v>4.392250530785562</v>
      </c>
      <c r="AH9" s="5">
        <f>Numbers!AH9/SUM(Numbers!AF9:AJ9)*100</f>
        <v>5.958067940552017</v>
      </c>
      <c r="AI9" s="5">
        <f>Numbers!AI9/SUM(Numbers!AF9:AJ9)*100</f>
        <v>4.584660297239915</v>
      </c>
      <c r="AJ9" s="5">
        <f>Numbers!AJ9/SUM(Numbers!AF9:AJ9)*100</f>
        <v>6.382696390658174</v>
      </c>
      <c r="AK9" s="5">
        <f>(SUM(Numbers!V9,Numbers!AA9,Numbers!AF9)/SUM(Numbers!$V9:$AJ9))*100</f>
        <v>76.7535841431733</v>
      </c>
      <c r="AL9" s="5">
        <f>(SUM(Numbers!W9,Numbers!AB9,Numbers!AG9)/SUM(Numbers!$V9:$AJ9))*100</f>
        <v>3.8824208601943617</v>
      </c>
      <c r="AM9" s="5">
        <f>(SUM(Numbers!X9,Numbers!AC9,Numbers!AH9)/SUM(Numbers!$V9:$AJ9))*100</f>
        <v>7.278937746560185</v>
      </c>
      <c r="AN9" s="5">
        <f>(SUM(Numbers!Y9,Numbers!AD9,Numbers!AI9)/SUM(Numbers!$V9:$AJ9))*100</f>
        <v>5.71538535552776</v>
      </c>
      <c r="AO9" s="5">
        <f>(SUM(Numbers!Z9,Numbers!AE9,Numbers!AJ9)/SUM(Numbers!$V9:$AJ9))*100</f>
        <v>6.369671894544406</v>
      </c>
    </row>
    <row r="10" spans="1:41" ht="12.75">
      <c r="A10" s="3" t="s">
        <v>13</v>
      </c>
      <c r="B10" s="5">
        <f>Numbers!B10/SUM(Numbers!B10:F10)*100</f>
        <v>66.61976785086176</v>
      </c>
      <c r="C10" s="5">
        <f>Numbers!C10/SUM(Numbers!B10:F10)*100</f>
        <v>1.6971508969398523</v>
      </c>
      <c r="D10" s="5">
        <f>Numbers!D10/SUM(Numbers!B10:F10)*100</f>
        <v>22.590573338023216</v>
      </c>
      <c r="E10" s="5">
        <f>Numbers!E10/SUM(Numbers!B10:F10)*100</f>
        <v>6.779810059795991</v>
      </c>
      <c r="F10" s="5">
        <f>Numbers!F10/SUM(Numbers!B10:F10)*100</f>
        <v>2.3126978543791767</v>
      </c>
      <c r="G10" s="5">
        <f>Numbers!G10/SUM(Numbers!G10:K10)*100</f>
        <v>69.37940068773538</v>
      </c>
      <c r="H10" s="5">
        <f>Numbers!H10/SUM(Numbers!G10:K10)*100</f>
        <v>2.7509415424922223</v>
      </c>
      <c r="I10" s="5">
        <f>Numbers!I10/SUM(Numbers!G10:K10)*100</f>
        <v>24.725724578352708</v>
      </c>
      <c r="J10" s="5">
        <f>Numbers!J10/SUM(Numbers!G10:K10)*100</f>
        <v>2.963812018994596</v>
      </c>
      <c r="K10" s="5">
        <f>Numbers!K10/SUM(Numbers!G10:K10)*100</f>
        <v>0.18012117242508596</v>
      </c>
      <c r="L10" s="5">
        <f>Numbers!L10/SUM(Numbers!L10:P10)*100</f>
        <v>67.52226296490309</v>
      </c>
      <c r="M10" s="5">
        <f>Numbers!M10/SUM(Numbers!L10:P10)*100</f>
        <v>2.2132006286013617</v>
      </c>
      <c r="N10" s="5">
        <f>Numbers!N10/SUM(Numbers!L10:P10)*100</f>
        <v>20.770036668412782</v>
      </c>
      <c r="O10" s="5">
        <f>Numbers!O10/SUM(Numbers!L10:P10)*100</f>
        <v>3.1953902566788894</v>
      </c>
      <c r="P10" s="5">
        <f>Numbers!P10/SUM(Numbers!L10:P10)*100</f>
        <v>6.299109481403876</v>
      </c>
      <c r="Q10" s="5">
        <f>Numbers!Q10/SUM(Numbers!Q10:U10)*100</f>
        <v>73.82319931339539</v>
      </c>
      <c r="R10" s="5">
        <f>Numbers!R10/SUM(Numbers!Q10:U10)*100</f>
        <v>2.327193503664092</v>
      </c>
      <c r="S10" s="5">
        <f>Numbers!S10/SUM(Numbers!Q10:U10)*100</f>
        <v>16.28045157456922</v>
      </c>
      <c r="T10" s="5">
        <f>Numbers!T10/SUM(Numbers!Q10:U10)*100</f>
        <v>2.6969036772958344</v>
      </c>
      <c r="U10" s="5">
        <f>Numbers!U10/SUM(Numbers!Q10:U10)*100</f>
        <v>4.87225193107546</v>
      </c>
      <c r="V10" s="5">
        <f>Numbers!V10/SUM(Numbers!V10:Z10)*100</f>
        <v>83.09037900874635</v>
      </c>
      <c r="W10" s="5">
        <f>Numbers!W10/SUM(Numbers!V10:Z10)*100</f>
        <v>1.6034985422740524</v>
      </c>
      <c r="X10" s="5">
        <f>Numbers!X10/SUM(Numbers!V10:Z10)*100</f>
        <v>11.9533527696793</v>
      </c>
      <c r="Y10" s="5">
        <f>Numbers!Y10/SUM(Numbers!V10:Z10)*100</f>
        <v>2.0408163265306123</v>
      </c>
      <c r="Z10" s="5">
        <f>Numbers!Z10/SUM(Numbers!V10:Z10)*100</f>
        <v>1.3119533527696794</v>
      </c>
      <c r="AA10" s="5">
        <f>Numbers!AA10/SUM(Numbers!AA10:AE10)*100</f>
        <v>81.05451295799821</v>
      </c>
      <c r="AB10" s="5">
        <f>Numbers!AB10/SUM(Numbers!AA10:AE10)*100</f>
        <v>2.234137622877569</v>
      </c>
      <c r="AC10" s="5">
        <f>Numbers!AC10/SUM(Numbers!AA10:AE10)*100</f>
        <v>10.366398570151922</v>
      </c>
      <c r="AD10" s="5">
        <f>Numbers!AD10/SUM(Numbers!AA10:AE10)*100</f>
        <v>2.5022341376228776</v>
      </c>
      <c r="AE10" s="5">
        <f>Numbers!AE10/SUM(Numbers!AA10:AE10)*100</f>
        <v>3.842716711349419</v>
      </c>
      <c r="AF10" s="5">
        <f>Numbers!AF10/SUM(Numbers!AF10:AJ10)*100</f>
        <v>79.48553054662379</v>
      </c>
      <c r="AG10" s="5">
        <f>Numbers!AG10/SUM(Numbers!AF10:AJ10)*100</f>
        <v>2.615219721329046</v>
      </c>
      <c r="AH10" s="5">
        <f>Numbers!AH10/SUM(Numbers!AF10:AJ10)*100</f>
        <v>12.02572347266881</v>
      </c>
      <c r="AI10" s="5">
        <f>Numbers!AI10/SUM(Numbers!AF10:AJ10)*100</f>
        <v>2.122186495176849</v>
      </c>
      <c r="AJ10" s="5">
        <f>Numbers!AJ10/SUM(Numbers!AF10:AJ10)*100</f>
        <v>3.751339764201501</v>
      </c>
      <c r="AK10" s="5">
        <f>(SUM(Numbers!V10,Numbers!AA10,Numbers!AF10)/SUM(Numbers!$V10:$AJ10))*100</f>
        <v>80.13910355486863</v>
      </c>
      <c r="AL10" s="5">
        <f>(SUM(Numbers!W10,Numbers!AB10,Numbers!AG10)/SUM(Numbers!$V10:$AJ10))*100</f>
        <v>2.4420401854714067</v>
      </c>
      <c r="AM10" s="5">
        <f>(SUM(Numbers!X10,Numbers!AC10,Numbers!AH10)/SUM(Numbers!$V10:$AJ10))*100</f>
        <v>11.731066460587327</v>
      </c>
      <c r="AN10" s="5">
        <f>(SUM(Numbers!Y10,Numbers!AD10,Numbers!AI10)/SUM(Numbers!$V10:$AJ10))*100</f>
        <v>2.179289026275116</v>
      </c>
      <c r="AO10" s="5">
        <f>(SUM(Numbers!Z10,Numbers!AE10,Numbers!AJ10)/SUM(Numbers!$V10:$AJ10))*100</f>
        <v>3.508500772797527</v>
      </c>
    </row>
    <row r="11" spans="1:41" ht="12.75">
      <c r="A11" s="3" t="s">
        <v>57</v>
      </c>
      <c r="B11" s="5">
        <f>Numbers!B11/SUM(Numbers!B11:F11)*100</f>
        <v>33.15003927729772</v>
      </c>
      <c r="C11" s="5">
        <f>Numbers!C11/SUM(Numbers!B11:F11)*100</f>
        <v>3.4339580294018632</v>
      </c>
      <c r="D11" s="5">
        <f>Numbers!D11/SUM(Numbers!B11:F11)*100</f>
        <v>52.03680843900796</v>
      </c>
      <c r="E11" s="5">
        <f>Numbers!E11/SUM(Numbers!B11:F11)*100</f>
        <v>8.865447200089777</v>
      </c>
      <c r="F11" s="5">
        <f>Numbers!F11/SUM(Numbers!B11:F11)*100</f>
        <v>2.513747054202671</v>
      </c>
      <c r="G11" s="5">
        <f>Numbers!G11/SUM(Numbers!G11:K11)*100</f>
        <v>3.6363636363636362</v>
      </c>
      <c r="H11" s="5">
        <f>Numbers!H11/SUM(Numbers!G11:K11)*100</f>
        <v>2.3376623376623376</v>
      </c>
      <c r="I11" s="5">
        <f>Numbers!I11/SUM(Numbers!G11:K11)*100</f>
        <v>86.56771799628943</v>
      </c>
      <c r="J11" s="5">
        <f>Numbers!J11/SUM(Numbers!G11:K11)*100</f>
        <v>7.421150278293136</v>
      </c>
      <c r="K11" s="5">
        <f>Numbers!K11/SUM(Numbers!G11:K11)*100</f>
        <v>0.03710575139146568</v>
      </c>
      <c r="L11" s="5">
        <f>Numbers!L11/SUM(Numbers!L11:P11)*100</f>
        <v>45.50819672131148</v>
      </c>
      <c r="M11" s="5">
        <f>Numbers!M11/SUM(Numbers!L11:P11)*100</f>
        <v>5.617486338797814</v>
      </c>
      <c r="N11" s="5">
        <f>Numbers!N11/SUM(Numbers!L11:P11)*100</f>
        <v>31.661202185792348</v>
      </c>
      <c r="O11" s="5">
        <f>Numbers!O11/SUM(Numbers!L11:P11)*100</f>
        <v>3.989071038251366</v>
      </c>
      <c r="P11" s="5">
        <f>Numbers!P11/SUM(Numbers!L11:P11)*100</f>
        <v>13.224043715846994</v>
      </c>
      <c r="Q11" s="5">
        <f>Numbers!Q11/SUM(Numbers!Q11:U11)*100</f>
        <v>39.5334833454822</v>
      </c>
      <c r="R11" s="5">
        <f>Numbers!R11/SUM(Numbers!Q11:U11)*100</f>
        <v>5.203942572813996</v>
      </c>
      <c r="S11" s="5">
        <f>Numbers!S11/SUM(Numbers!Q11:U11)*100</f>
        <v>34.92536367381865</v>
      </c>
      <c r="T11" s="5">
        <f>Numbers!T11/SUM(Numbers!Q11:U11)*100</f>
        <v>4.177098849554717</v>
      </c>
      <c r="U11" s="5">
        <f>Numbers!U11/SUM(Numbers!Q11:U11)*100</f>
        <v>16.160111558330428</v>
      </c>
      <c r="V11" s="5">
        <f>Numbers!V11/SUM(Numbers!V11:Z11)*100</f>
        <v>39.2226148409894</v>
      </c>
      <c r="W11" s="5">
        <f>Numbers!W11/SUM(Numbers!V11:Z11)*100</f>
        <v>10.60070671378092</v>
      </c>
      <c r="X11" s="5">
        <f>Numbers!X11/SUM(Numbers!V11:Z11)*100</f>
        <v>26.501766784452297</v>
      </c>
      <c r="Y11" s="5">
        <f>Numbers!Y11/SUM(Numbers!V11:Z11)*100</f>
        <v>8.8339222614841</v>
      </c>
      <c r="Z11" s="5">
        <f>Numbers!Z11/SUM(Numbers!V11:Z11)*100</f>
        <v>14.840989399293287</v>
      </c>
      <c r="AA11" s="5">
        <f>Numbers!AA11/SUM(Numbers!AA11:AE11)*100</f>
        <v>13.75921375921376</v>
      </c>
      <c r="AB11" s="5">
        <f>Numbers!AB11/SUM(Numbers!AA11:AE11)*100</f>
        <v>5.651105651105651</v>
      </c>
      <c r="AC11" s="5">
        <f>Numbers!AC11/SUM(Numbers!AA11:AE11)*100</f>
        <v>65.84766584766585</v>
      </c>
      <c r="AD11" s="5">
        <f>Numbers!AD11/SUM(Numbers!AA11:AE11)*100</f>
        <v>7.125307125307126</v>
      </c>
      <c r="AE11" s="5">
        <f>Numbers!AE11/SUM(Numbers!AA11:AE11)*100</f>
        <v>7.616707616707617</v>
      </c>
      <c r="AF11" s="5">
        <f>Numbers!AF11/SUM(Numbers!AF11:AJ11)*100</f>
        <v>47.34058183955334</v>
      </c>
      <c r="AG11" s="5">
        <f>Numbers!AG11/SUM(Numbers!AF11:AJ11)*100</f>
        <v>6.802821040258595</v>
      </c>
      <c r="AH11" s="5">
        <f>Numbers!AH11/SUM(Numbers!AF11:AJ11)*100</f>
        <v>26.0505436379665</v>
      </c>
      <c r="AI11" s="5">
        <f>Numbers!AI11/SUM(Numbers!AF11:AJ11)*100</f>
        <v>4.14340287981193</v>
      </c>
      <c r="AJ11" s="5">
        <f>Numbers!AJ11/SUM(Numbers!AF11:AJ11)*100</f>
        <v>15.66265060240964</v>
      </c>
      <c r="AK11" s="5">
        <f>(SUM(Numbers!V11,Numbers!AA11,Numbers!AF11)/SUM(Numbers!$V11:$AJ11))*100</f>
        <v>45.21077908217716</v>
      </c>
      <c r="AL11" s="5">
        <f>(SUM(Numbers!W11,Numbers!AB11,Numbers!AG11)/SUM(Numbers!$V11:$AJ11))*100</f>
        <v>6.883671291355389</v>
      </c>
      <c r="AM11" s="5">
        <f>(SUM(Numbers!X11,Numbers!AC11,Numbers!AH11)/SUM(Numbers!$V11:$AJ11))*100</f>
        <v>28.22838847385272</v>
      </c>
      <c r="AN11" s="5">
        <f>(SUM(Numbers!Y11,Numbers!AD11,Numbers!AI11)/SUM(Numbers!$V11:$AJ11))*100</f>
        <v>4.482390608324439</v>
      </c>
      <c r="AO11" s="5">
        <f>(SUM(Numbers!Z11,Numbers!AE11,Numbers!AJ11)/SUM(Numbers!$V11:$AJ11))*100</f>
        <v>15.194770544290288</v>
      </c>
    </row>
    <row r="12" spans="1:41" ht="12.75">
      <c r="A12" s="3" t="s">
        <v>14</v>
      </c>
      <c r="B12" s="5">
        <f>Numbers!B12/SUM(Numbers!B12:F12)*100</f>
        <v>54.56431844243781</v>
      </c>
      <c r="C12" s="5">
        <f>Numbers!C12/SUM(Numbers!B12:F12)*100</f>
        <v>1.9151819621431372</v>
      </c>
      <c r="D12" s="5">
        <f>Numbers!D12/SUM(Numbers!B12:F12)*100</f>
        <v>20.5115094592515</v>
      </c>
      <c r="E12" s="5">
        <f>Numbers!E12/SUM(Numbers!B12:F12)*100</f>
        <v>20.351662753235406</v>
      </c>
      <c r="F12" s="5">
        <f>Numbers!F12/SUM(Numbers!B12:F12)*100</f>
        <v>2.6573273829321447</v>
      </c>
      <c r="G12" s="5">
        <f>Numbers!G12/SUM(Numbers!G12:K12)*100</f>
        <v>60.64962327098249</v>
      </c>
      <c r="H12" s="5">
        <f>Numbers!H12/SUM(Numbers!G12:K12)*100</f>
        <v>2.874198747985156</v>
      </c>
      <c r="I12" s="5">
        <f>Numbers!I12/SUM(Numbers!G12:K12)*100</f>
        <v>21.174607339655882</v>
      </c>
      <c r="J12" s="5">
        <f>Numbers!J12/SUM(Numbers!G12:K12)*100</f>
        <v>15.080406342542267</v>
      </c>
      <c r="K12" s="5">
        <f>Numbers!K12/SUM(Numbers!G12:K12)*100</f>
        <v>0.22116429883420174</v>
      </c>
      <c r="L12" s="5">
        <f>Numbers!L12/SUM(Numbers!L12:P12)*100</f>
        <v>57.47732276127925</v>
      </c>
      <c r="M12" s="5">
        <f>Numbers!M12/SUM(Numbers!L12:P12)*100</f>
        <v>3.040074540289209</v>
      </c>
      <c r="N12" s="5">
        <f>Numbers!N12/SUM(Numbers!L12:P12)*100</f>
        <v>17.727069269486893</v>
      </c>
      <c r="O12" s="5">
        <f>Numbers!O12/SUM(Numbers!L12:P12)*100</f>
        <v>16.16592522220497</v>
      </c>
      <c r="P12" s="5">
        <f>Numbers!P12/SUM(Numbers!L12:P12)*100</f>
        <v>5.589608206739684</v>
      </c>
      <c r="Q12" s="5">
        <f>Numbers!Q12/SUM(Numbers!Q12:U12)*100</f>
        <v>59.620362549668684</v>
      </c>
      <c r="R12" s="5">
        <f>Numbers!R12/SUM(Numbers!Q12:U12)*100</f>
        <v>3.2053245215518675</v>
      </c>
      <c r="S12" s="5">
        <f>Numbers!S12/SUM(Numbers!Q12:U12)*100</f>
        <v>15.703008112794963</v>
      </c>
      <c r="T12" s="5">
        <f>Numbers!T12/SUM(Numbers!Q12:U12)*100</f>
        <v>16.06329501586862</v>
      </c>
      <c r="U12" s="5">
        <f>Numbers!U12/SUM(Numbers!Q12:U12)*100</f>
        <v>5.408009800115869</v>
      </c>
      <c r="V12" s="5">
        <f>Numbers!V12/SUM(Numbers!V12:Z12)*100</f>
        <v>58.16864295125165</v>
      </c>
      <c r="W12" s="5">
        <f>Numbers!W12/SUM(Numbers!V12:Z12)*100</f>
        <v>1.5316205533596838</v>
      </c>
      <c r="X12" s="5">
        <f>Numbers!X12/SUM(Numbers!V12:Z12)*100</f>
        <v>18.00889328063241</v>
      </c>
      <c r="Y12" s="5">
        <f>Numbers!Y12/SUM(Numbers!V12:Z12)*100</f>
        <v>20.149868247694336</v>
      </c>
      <c r="Z12" s="5">
        <f>Numbers!Z12/SUM(Numbers!V12:Z12)*100</f>
        <v>2.140974967061924</v>
      </c>
      <c r="AA12" s="5">
        <f>Numbers!AA12/SUM(Numbers!AA12:AE12)*100</f>
        <v>66.44293795456586</v>
      </c>
      <c r="AB12" s="5">
        <f>Numbers!AB12/SUM(Numbers!AA12:AE12)*100</f>
        <v>3.0528867738170065</v>
      </c>
      <c r="AC12" s="5">
        <f>Numbers!AC12/SUM(Numbers!AA12:AE12)*100</f>
        <v>12.87824369219718</v>
      </c>
      <c r="AD12" s="5">
        <f>Numbers!AD12/SUM(Numbers!AA12:AE12)*100</f>
        <v>12.994971715901949</v>
      </c>
      <c r="AE12" s="5">
        <f>Numbers!AE12/SUM(Numbers!AA12:AE12)*100</f>
        <v>4.630959863518003</v>
      </c>
      <c r="AF12" s="5">
        <f>Numbers!AF12/SUM(Numbers!AF12:AJ12)*100</f>
        <v>64.38548302261702</v>
      </c>
      <c r="AG12" s="5">
        <f>Numbers!AG12/SUM(Numbers!AF12:AJ12)*100</f>
        <v>3.6643095085033024</v>
      </c>
      <c r="AH12" s="5">
        <f>Numbers!AH12/SUM(Numbers!AF12:AJ12)*100</f>
        <v>12.424756004909122</v>
      </c>
      <c r="AI12" s="5">
        <f>Numbers!AI12/SUM(Numbers!AF12:AJ12)*100</f>
        <v>13.145539906103288</v>
      </c>
      <c r="AJ12" s="5">
        <f>Numbers!AJ12/SUM(Numbers!AF12:AJ12)*100</f>
        <v>6.379911557867259</v>
      </c>
      <c r="AK12" s="5">
        <f>(SUM(Numbers!V12,Numbers!AA12,Numbers!AF12)/SUM(Numbers!$V12:$AJ12))*100</f>
        <v>64.53506132839621</v>
      </c>
      <c r="AL12" s="5">
        <f>(SUM(Numbers!W12,Numbers!AB12,Numbers!AG12)/SUM(Numbers!$V12:$AJ12))*100</f>
        <v>3.1724137931034484</v>
      </c>
      <c r="AM12" s="5">
        <f>(SUM(Numbers!X12,Numbers!AC12,Numbers!AH12)/SUM(Numbers!$V12:$AJ12))*100</f>
        <v>13.23952788706318</v>
      </c>
      <c r="AN12" s="5">
        <f>(SUM(Numbers!Y12,Numbers!AD12,Numbers!AI12)/SUM(Numbers!$V12:$AJ12))*100</f>
        <v>13.870863226105069</v>
      </c>
      <c r="AO12" s="5">
        <f>(SUM(Numbers!Z12,Numbers!AE12,Numbers!AJ12)/SUM(Numbers!$V12:$AJ12))*100</f>
        <v>5.182133765332099</v>
      </c>
    </row>
    <row r="13" spans="1:41" ht="12.75">
      <c r="A13" s="3" t="s">
        <v>15</v>
      </c>
      <c r="B13" s="5">
        <f>Numbers!B13/SUM(Numbers!B13:F13)*100</f>
        <v>54.741713570981865</v>
      </c>
      <c r="C13" s="5">
        <f>Numbers!C13/SUM(Numbers!B13:F13)*100</f>
        <v>2.335626433187409</v>
      </c>
      <c r="D13" s="5">
        <f>Numbers!D13/SUM(Numbers!B13:F13)*100</f>
        <v>33.156556180946424</v>
      </c>
      <c r="E13" s="5">
        <f>Numbers!E13/SUM(Numbers!B13:F13)*100</f>
        <v>8.119241192411925</v>
      </c>
      <c r="F13" s="5">
        <f>Numbers!F13/SUM(Numbers!B13:F13)*100</f>
        <v>1.6468626224723786</v>
      </c>
      <c r="G13" s="5">
        <f>Numbers!G13/SUM(Numbers!G13:K13)*100</f>
        <v>63.136358550581015</v>
      </c>
      <c r="H13" s="5">
        <f>Numbers!H13/SUM(Numbers!G13:K13)*100</f>
        <v>2.7316465003276695</v>
      </c>
      <c r="I13" s="5">
        <f>Numbers!I13/SUM(Numbers!G13:K13)*100</f>
        <v>32.255486469638605</v>
      </c>
      <c r="J13" s="5">
        <f>Numbers!J13/SUM(Numbers!G13:K13)*100</f>
        <v>1.7342518741108963</v>
      </c>
      <c r="K13" s="5">
        <f>Numbers!K13/SUM(Numbers!G13:K13)*100</f>
        <v>0.14225660534181545</v>
      </c>
      <c r="L13" s="5">
        <f>Numbers!L13/SUM(Numbers!L13:P13)*100</f>
        <v>62.06130542386021</v>
      </c>
      <c r="M13" s="5">
        <f>Numbers!M13/SUM(Numbers!L13:P13)*100</f>
        <v>3.2635596505352296</v>
      </c>
      <c r="N13" s="5">
        <f>Numbers!N13/SUM(Numbers!L13:P13)*100</f>
        <v>29.40483644929481</v>
      </c>
      <c r="O13" s="5">
        <f>Numbers!O13/SUM(Numbers!L13:P13)*100</f>
        <v>1.9456123087932728</v>
      </c>
      <c r="P13" s="5">
        <f>Numbers!P13/SUM(Numbers!L13:P13)*100</f>
        <v>3.3246861675164747</v>
      </c>
      <c r="Q13" s="5">
        <f>Numbers!Q13/SUM(Numbers!Q13:U13)*100</f>
        <v>62.49994510151827</v>
      </c>
      <c r="R13" s="5">
        <f>Numbers!R13/SUM(Numbers!Q13:U13)*100</f>
        <v>3.3914086072035587</v>
      </c>
      <c r="S13" s="5">
        <f>Numbers!S13/SUM(Numbers!Q13:U13)*100</f>
        <v>28.711905943529224</v>
      </c>
      <c r="T13" s="5">
        <f>Numbers!T13/SUM(Numbers!Q13:U13)*100</f>
        <v>1.8858726443061489</v>
      </c>
      <c r="U13" s="5">
        <f>Numbers!U13/SUM(Numbers!Q13:U13)*100</f>
        <v>3.510867703442794</v>
      </c>
      <c r="V13" s="5">
        <f>Numbers!V13/SUM(Numbers!V13:Z13)*100</f>
        <v>57.88523109761103</v>
      </c>
      <c r="W13" s="5">
        <f>Numbers!W13/SUM(Numbers!V13:Z13)*100</f>
        <v>1.2396354979065758</v>
      </c>
      <c r="X13" s="5">
        <f>Numbers!X13/SUM(Numbers!V13:Z13)*100</f>
        <v>38.04285362449717</v>
      </c>
      <c r="Y13" s="5">
        <f>Numbers!Y13/SUM(Numbers!V13:Z13)*100</f>
        <v>1.3381495772104097</v>
      </c>
      <c r="Z13" s="5">
        <f>Numbers!Z13/SUM(Numbers!V13:Z13)*100</f>
        <v>1.4941302027748131</v>
      </c>
      <c r="AA13" s="5">
        <f>Numbers!AA13/SUM(Numbers!AA13:AE13)*100</f>
        <v>68.85813148788927</v>
      </c>
      <c r="AB13" s="5">
        <f>Numbers!AB13/SUM(Numbers!AA13:AE13)*100</f>
        <v>2.7297193387158787</v>
      </c>
      <c r="AC13" s="5">
        <f>Numbers!AC13/SUM(Numbers!AA13:AE13)*100</f>
        <v>23.209022170959887</v>
      </c>
      <c r="AD13" s="5">
        <f>Numbers!AD13/SUM(Numbers!AA13:AE13)*100</f>
        <v>1.8198128924772523</v>
      </c>
      <c r="AE13" s="5">
        <f>Numbers!AE13/SUM(Numbers!AA13:AE13)*100</f>
        <v>3.3833141099577086</v>
      </c>
      <c r="AF13" s="5">
        <f>Numbers!AF13/SUM(Numbers!AF13:AJ13)*100</f>
        <v>69.08176186727815</v>
      </c>
      <c r="AG13" s="5">
        <f>Numbers!AG13/SUM(Numbers!AF13:AJ13)*100</f>
        <v>3.5148362366953014</v>
      </c>
      <c r="AH13" s="5">
        <f>Numbers!AH13/SUM(Numbers!AF13:AJ13)*100</f>
        <v>22.184195215442006</v>
      </c>
      <c r="AI13" s="5">
        <f>Numbers!AI13/SUM(Numbers!AF13:AJ13)*100</f>
        <v>1.5024470378863068</v>
      </c>
      <c r="AJ13" s="5">
        <f>Numbers!AJ13/SUM(Numbers!AF13:AJ13)*100</f>
        <v>3.716759642698244</v>
      </c>
      <c r="AK13" s="5">
        <f>(SUM(Numbers!V13,Numbers!AA13,Numbers!AF13)/SUM(Numbers!$V13:$AJ13))*100</f>
        <v>66.27441416173811</v>
      </c>
      <c r="AL13" s="5">
        <f>(SUM(Numbers!W13,Numbers!AB13,Numbers!AG13)/SUM(Numbers!$V13:$AJ13))*100</f>
        <v>2.827063390443672</v>
      </c>
      <c r="AM13" s="5">
        <f>(SUM(Numbers!X13,Numbers!AC13,Numbers!AH13)/SUM(Numbers!$V13:$AJ13))*100</f>
        <v>26.272788244619232</v>
      </c>
      <c r="AN13" s="5">
        <f>(SUM(Numbers!Y13,Numbers!AD13,Numbers!AI13)/SUM(Numbers!$V13:$AJ13))*100</f>
        <v>1.5121029205536247</v>
      </c>
      <c r="AO13" s="5">
        <f>(SUM(Numbers!Z13,Numbers!AE13,Numbers!AJ13)/SUM(Numbers!$V13:$AJ13))*100</f>
        <v>3.1136312826453674</v>
      </c>
    </row>
    <row r="14" spans="1:41" ht="12.75">
      <c r="A14" s="3" t="s">
        <v>16</v>
      </c>
      <c r="B14" s="5">
        <f>Numbers!B14/SUM(Numbers!B14:F14)*100</f>
        <v>15.114086979132809</v>
      </c>
      <c r="C14" s="5">
        <f>Numbers!C14/SUM(Numbers!B14:F14)*100</f>
        <v>34.115582136124296</v>
      </c>
      <c r="D14" s="5">
        <f>Numbers!D14/SUM(Numbers!B14:F14)*100</f>
        <v>1.4691542611974258</v>
      </c>
      <c r="E14" s="5">
        <f>Numbers!E14/SUM(Numbers!B14:F14)*100</f>
        <v>10.5831112266788</v>
      </c>
      <c r="F14" s="5">
        <f>Numbers!F14/SUM(Numbers!B14:F14)*100</f>
        <v>38.71806539686667</v>
      </c>
      <c r="G14" s="5">
        <f>Numbers!G14/SUM(Numbers!G14:K14)*100</f>
        <v>18.261952668391302</v>
      </c>
      <c r="H14" s="5">
        <f>Numbers!H14/SUM(Numbers!G14:K14)*100</f>
        <v>75.12695218932643</v>
      </c>
      <c r="I14" s="5">
        <f>Numbers!I14/SUM(Numbers!G14:K14)*100</f>
        <v>1.6479831369167384</v>
      </c>
      <c r="J14" s="5">
        <f>Numbers!J14/SUM(Numbers!G14:K14)*100</f>
        <v>4.70441697805883</v>
      </c>
      <c r="K14" s="5">
        <f>Numbers!K14/SUM(Numbers!G14:K14)*100</f>
        <v>0.25869502730669736</v>
      </c>
      <c r="L14" s="5">
        <f>Numbers!L14/SUM(Numbers!L14:P14)*100</f>
        <v>19.95297279140074</v>
      </c>
      <c r="M14" s="5">
        <f>Numbers!M14/SUM(Numbers!L14:P14)*100</f>
        <v>67.29369611465681</v>
      </c>
      <c r="N14" s="5">
        <f>Numbers!N14/SUM(Numbers!L14:P14)*100</f>
        <v>1.455604075691412</v>
      </c>
      <c r="O14" s="5">
        <f>Numbers!O14/SUM(Numbers!L14:P14)*100</f>
        <v>2.5752995185309593</v>
      </c>
      <c r="P14" s="5">
        <f>Numbers!P14/SUM(Numbers!L14:P14)*100</f>
        <v>8.722427499720077</v>
      </c>
      <c r="Q14" s="5">
        <f>Numbers!Q14/SUM(Numbers!Q14:U14)*100</f>
        <v>23.931205077942685</v>
      </c>
      <c r="R14" s="5">
        <f>Numbers!R14/SUM(Numbers!Q14:U14)*100</f>
        <v>60.82329879585551</v>
      </c>
      <c r="S14" s="5">
        <f>Numbers!S14/SUM(Numbers!Q14:U14)*100</f>
        <v>2.748996546252217</v>
      </c>
      <c r="T14" s="5">
        <f>Numbers!T14/SUM(Numbers!Q14:U14)*100</f>
        <v>2.6393167180061607</v>
      </c>
      <c r="U14" s="5">
        <f>Numbers!U14/SUM(Numbers!Q14:U14)*100</f>
        <v>9.857182861943434</v>
      </c>
      <c r="V14" s="5">
        <f>Numbers!V14/SUM(Numbers!V14:Z14)*100</f>
        <v>20.037453183520597</v>
      </c>
      <c r="W14" s="5">
        <f>Numbers!W14/SUM(Numbers!V14:Z14)*100</f>
        <v>65.3558052434457</v>
      </c>
      <c r="X14" s="5">
        <f>Numbers!X14/SUM(Numbers!V14:Z14)*100</f>
        <v>2.247191011235955</v>
      </c>
      <c r="Y14" s="5">
        <f>Numbers!Y14/SUM(Numbers!V14:Z14)*100</f>
        <v>8.426966292134832</v>
      </c>
      <c r="Z14" s="5">
        <f>Numbers!Z14/SUM(Numbers!V14:Z14)*100</f>
        <v>3.932584269662921</v>
      </c>
      <c r="AA14" s="5">
        <f>Numbers!AA14/SUM(Numbers!AA14:AE14)*100</f>
        <v>23.453766074709122</v>
      </c>
      <c r="AB14" s="5">
        <f>Numbers!AB14/SUM(Numbers!AA14:AE14)*100</f>
        <v>67.20759338640538</v>
      </c>
      <c r="AC14" s="5">
        <f>Numbers!AC14/SUM(Numbers!AA14:AE14)*100</f>
        <v>4.439681567666871</v>
      </c>
      <c r="AD14" s="5">
        <f>Numbers!AD14/SUM(Numbers!AA14:AE14)*100</f>
        <v>3.0312308634415186</v>
      </c>
      <c r="AE14" s="5">
        <f>Numbers!AE14/SUM(Numbers!AA14:AE14)*100</f>
        <v>1.8677281077770975</v>
      </c>
      <c r="AF14" s="5">
        <f>Numbers!AF14/SUM(Numbers!AF14:AJ14)*100</f>
        <v>25.181693184050285</v>
      </c>
      <c r="AG14" s="5">
        <f>Numbers!AG14/SUM(Numbers!AF14:AJ14)*100</f>
        <v>53.702612453349055</v>
      </c>
      <c r="AH14" s="5">
        <f>Numbers!AH14/SUM(Numbers!AF14:AJ14)*100</f>
        <v>2.8874484384207424</v>
      </c>
      <c r="AI14" s="5">
        <f>Numbers!AI14/SUM(Numbers!AF14:AJ14)*100</f>
        <v>2.2588882341386762</v>
      </c>
      <c r="AJ14" s="5">
        <f>Numbers!AJ14/SUM(Numbers!AF14:AJ14)*100</f>
        <v>15.96935769004125</v>
      </c>
      <c r="AK14" s="5">
        <f>(SUM(Numbers!V14,Numbers!AA14,Numbers!AF14)/SUM(Numbers!$V14:$AJ14))*100</f>
        <v>24.23799347654932</v>
      </c>
      <c r="AL14" s="5">
        <f>(SUM(Numbers!W14,Numbers!AB14,Numbers!AG14)/SUM(Numbers!$V14:$AJ14))*100</f>
        <v>59.36340119221685</v>
      </c>
      <c r="AM14" s="5">
        <f>(SUM(Numbers!X14,Numbers!AC14,Numbers!AH14)/SUM(Numbers!$V14:$AJ14))*100</f>
        <v>3.41918794286357</v>
      </c>
      <c r="AN14" s="5">
        <f>(SUM(Numbers!Y14,Numbers!AD14,Numbers!AI14)/SUM(Numbers!$V14:$AJ14))*100</f>
        <v>2.9130581486896863</v>
      </c>
      <c r="AO14" s="5">
        <f>(SUM(Numbers!Z14,Numbers!AE14,Numbers!AJ14)/SUM(Numbers!$V14:$AJ14))*100</f>
        <v>10.066359239680576</v>
      </c>
    </row>
    <row r="15" spans="1:41" ht="12.75">
      <c r="A15" s="3" t="s">
        <v>17</v>
      </c>
      <c r="B15" s="5">
        <f>Numbers!B15/SUM(Numbers!B15:F15)*100</f>
        <v>86.31519175329781</v>
      </c>
      <c r="C15" s="5">
        <f>Numbers!C15/SUM(Numbers!B15:F15)*100</f>
        <v>0.8648554206342273</v>
      </c>
      <c r="D15" s="5">
        <f>Numbers!D15/SUM(Numbers!B15:F15)*100</f>
        <v>0.48484319035555173</v>
      </c>
      <c r="E15" s="5">
        <f>Numbers!E15/SUM(Numbers!B15:F15)*100</f>
        <v>9.452258233598322</v>
      </c>
      <c r="F15" s="5">
        <f>Numbers!F15/SUM(Numbers!B15:F15)*100</f>
        <v>2.882851402114091</v>
      </c>
      <c r="G15" s="5">
        <f>Numbers!G15/SUM(Numbers!G15:K15)*100</f>
        <v>91.48936170212765</v>
      </c>
      <c r="H15" s="5">
        <f>Numbers!H15/SUM(Numbers!G15:K15)*100</f>
        <v>1.4473033151904997</v>
      </c>
      <c r="I15" s="5">
        <f>Numbers!I15/SUM(Numbers!G15:K15)*100</f>
        <v>0.3958436417615042</v>
      </c>
      <c r="J15" s="5">
        <f>Numbers!J15/SUM(Numbers!G15:K15)*100</f>
        <v>5.863433943592281</v>
      </c>
      <c r="K15" s="5">
        <f>Numbers!K15/SUM(Numbers!G15:K15)*100</f>
        <v>0.8040573973280554</v>
      </c>
      <c r="L15" s="5">
        <f>Numbers!L15/SUM(Numbers!L15:P15)*100</f>
        <v>85.93480345158197</v>
      </c>
      <c r="M15" s="5">
        <f>Numbers!M15/SUM(Numbers!L15:P15)*100</f>
        <v>1.6107382550335572</v>
      </c>
      <c r="N15" s="5">
        <f>Numbers!N15/SUM(Numbers!L15:P15)*100</f>
        <v>0.5848513902205177</v>
      </c>
      <c r="O15" s="5">
        <f>Numbers!O15/SUM(Numbers!L15:P15)*100</f>
        <v>4.314477468839885</v>
      </c>
      <c r="P15" s="5">
        <f>Numbers!P15/SUM(Numbers!L15:P15)*100</f>
        <v>7.555129434324065</v>
      </c>
      <c r="Q15" s="5">
        <f>Numbers!Q15/SUM(Numbers!Q15:U15)*100</f>
        <v>87.31985418786029</v>
      </c>
      <c r="R15" s="5">
        <f>Numbers!R15/SUM(Numbers!Q15:U15)*100</f>
        <v>1.5217022719565954</v>
      </c>
      <c r="S15" s="5">
        <f>Numbers!S15/SUM(Numbers!Q15:U15)*100</f>
        <v>0.6379281112241438</v>
      </c>
      <c r="T15" s="5">
        <f>Numbers!T15/SUM(Numbers!Q15:U15)*100</f>
        <v>3.081553068836894</v>
      </c>
      <c r="U15" s="5">
        <f>Numbers!U15/SUM(Numbers!Q15:U15)*100</f>
        <v>7.438962360122075</v>
      </c>
      <c r="V15" s="5">
        <f>Numbers!V15/SUM(Numbers!V15:Z15)*100</f>
        <v>86.8141592920354</v>
      </c>
      <c r="W15" s="5">
        <f>Numbers!W15/SUM(Numbers!V15:Z15)*100</f>
        <v>1.238938053097345</v>
      </c>
      <c r="X15" s="5">
        <f>Numbers!X15/SUM(Numbers!V15:Z15)*100</f>
        <v>0.7964601769911505</v>
      </c>
      <c r="Y15" s="5">
        <f>Numbers!Y15/SUM(Numbers!V15:Z15)*100</f>
        <v>5.398230088495575</v>
      </c>
      <c r="Z15" s="5">
        <f>Numbers!Z15/SUM(Numbers!V15:Z15)*100</f>
        <v>5.752212389380531</v>
      </c>
      <c r="AA15" s="5">
        <f>Numbers!AA15/SUM(Numbers!AA15:AE15)*100</f>
        <v>89.92063492063492</v>
      </c>
      <c r="AB15" s="5">
        <f>Numbers!AB15/SUM(Numbers!AA15:AE15)*100</f>
        <v>1.0912698412698412</v>
      </c>
      <c r="AC15" s="5">
        <f>Numbers!AC15/SUM(Numbers!AA15:AE15)*100</f>
        <v>0.2777777777777778</v>
      </c>
      <c r="AD15" s="5">
        <f>Numbers!AD15/SUM(Numbers!AA15:AE15)*100</f>
        <v>1.984126984126984</v>
      </c>
      <c r="AE15" s="5">
        <f>Numbers!AE15/SUM(Numbers!AA15:AE15)*100</f>
        <v>6.726190476190476</v>
      </c>
      <c r="AF15" s="5">
        <f>Numbers!AF15/SUM(Numbers!AF15:AJ15)*100</f>
        <v>88.6648270006368</v>
      </c>
      <c r="AG15" s="5">
        <f>Numbers!AG15/SUM(Numbers!AF15:AJ15)*100</f>
        <v>1.67692634260242</v>
      </c>
      <c r="AH15" s="5">
        <f>Numbers!AH15/SUM(Numbers!AF15:AJ15)*100</f>
        <v>0.9764381235406495</v>
      </c>
      <c r="AI15" s="5">
        <f>Numbers!AI15/SUM(Numbers!AF15:AJ15)*100</f>
        <v>2.6533644661430693</v>
      </c>
      <c r="AJ15" s="5">
        <f>Numbers!AJ15/SUM(Numbers!AF15:AJ15)*100</f>
        <v>6.028444067077054</v>
      </c>
      <c r="AK15" s="5">
        <f>(SUM(Numbers!V15,Numbers!AA15,Numbers!AF15)/SUM(Numbers!$V15:$AJ15))*100</f>
        <v>89.05431486076647</v>
      </c>
      <c r="AL15" s="5">
        <f>(SUM(Numbers!W15,Numbers!AB15,Numbers!AG15)/SUM(Numbers!$V15:$AJ15))*100</f>
        <v>1.360169102104586</v>
      </c>
      <c r="AM15" s="5">
        <f>(SUM(Numbers!X15,Numbers!AC15,Numbers!AH15)/SUM(Numbers!$V15:$AJ15))*100</f>
        <v>0.6341328921974083</v>
      </c>
      <c r="AN15" s="5">
        <f>(SUM(Numbers!Y15,Numbers!AD15,Numbers!AI15)/SUM(Numbers!$V15:$AJ15))*100</f>
        <v>2.6284348864994027</v>
      </c>
      <c r="AO15" s="5">
        <f>(SUM(Numbers!Z15,Numbers!AE15,Numbers!AJ15)/SUM(Numbers!$V15:$AJ15))*100</f>
        <v>6.322948258432129</v>
      </c>
    </row>
    <row r="16" spans="1:41" ht="12.75">
      <c r="A16" s="3" t="s">
        <v>18</v>
      </c>
      <c r="B16" s="5">
        <f>Numbers!B16/SUM(Numbers!B16:F16)*100</f>
        <v>60.52588829075102</v>
      </c>
      <c r="C16" s="5">
        <f>Numbers!C16/SUM(Numbers!B16:F16)*100</f>
        <v>3.5806113703456814</v>
      </c>
      <c r="D16" s="5">
        <f>Numbers!D16/SUM(Numbers!B16:F16)*100</f>
        <v>17.42915240565324</v>
      </c>
      <c r="E16" s="5">
        <f>Numbers!E16/SUM(Numbers!B16:F16)*100</f>
        <v>16.61578449111289</v>
      </c>
      <c r="F16" s="5">
        <f>Numbers!F16/SUM(Numbers!B16:F16)*100</f>
        <v>1.8485634421371633</v>
      </c>
      <c r="G16" s="5">
        <f>Numbers!G16/SUM(Numbers!G16:K16)*100</f>
        <v>71.16734474896053</v>
      </c>
      <c r="H16" s="5">
        <f>Numbers!H16/SUM(Numbers!G16:K16)*100</f>
        <v>4.247328653820361</v>
      </c>
      <c r="I16" s="5">
        <f>Numbers!I16/SUM(Numbers!G16:K16)*100</f>
        <v>14.678767827603165</v>
      </c>
      <c r="J16" s="5">
        <f>Numbers!J16/SUM(Numbers!G16:K16)*100</f>
        <v>9.722358832208164</v>
      </c>
      <c r="K16" s="5">
        <f>Numbers!K16/SUM(Numbers!G16:K16)*100</f>
        <v>0.18419993740778826</v>
      </c>
      <c r="L16" s="5">
        <f>Numbers!L16/SUM(Numbers!L16:P16)*100</f>
        <v>68.5271795446271</v>
      </c>
      <c r="M16" s="5">
        <f>Numbers!M16/SUM(Numbers!L16:P16)*100</f>
        <v>5.594607966691871</v>
      </c>
      <c r="N16" s="5">
        <f>Numbers!N16/SUM(Numbers!L16:P16)*100</f>
        <v>13.395132607051838</v>
      </c>
      <c r="O16" s="5">
        <f>Numbers!O16/SUM(Numbers!L16:P16)*100</f>
        <v>8.927287833384677</v>
      </c>
      <c r="P16" s="5">
        <f>Numbers!P16/SUM(Numbers!L16:P16)*100</f>
        <v>3.5557920482445082</v>
      </c>
      <c r="Q16" s="5">
        <f>Numbers!Q16/SUM(Numbers!Q16:U16)*100</f>
        <v>64.39256383716257</v>
      </c>
      <c r="R16" s="5">
        <f>Numbers!R16/SUM(Numbers!Q16:U16)*100</f>
        <v>5.703155494880016</v>
      </c>
      <c r="S16" s="5">
        <f>Numbers!S16/SUM(Numbers!Q16:U16)*100</f>
        <v>13.406338177235149</v>
      </c>
      <c r="T16" s="5">
        <f>Numbers!T16/SUM(Numbers!Q16:U16)*100</f>
        <v>12.497111330768648</v>
      </c>
      <c r="U16" s="5">
        <f>Numbers!U16/SUM(Numbers!Q16:U16)*100</f>
        <v>4.000831159953626</v>
      </c>
      <c r="V16" s="5">
        <f>Numbers!V16/SUM(Numbers!V16:Z16)*100</f>
        <v>57.41294223952179</v>
      </c>
      <c r="W16" s="5">
        <f>Numbers!W16/SUM(Numbers!V16:Z16)*100</f>
        <v>4.4901647320497675</v>
      </c>
      <c r="X16" s="5">
        <f>Numbers!X16/SUM(Numbers!V16:Z16)*100</f>
        <v>24.515187321887815</v>
      </c>
      <c r="Y16" s="5">
        <f>Numbers!Y16/SUM(Numbers!V16:Z16)*100</f>
        <v>12.017793841662613</v>
      </c>
      <c r="Z16" s="5">
        <f>Numbers!Z16/SUM(Numbers!V16:Z16)*100</f>
        <v>1.5639118648780148</v>
      </c>
      <c r="AA16" s="5">
        <f>Numbers!AA16/SUM(Numbers!AA16:AE16)*100</f>
        <v>76.57091223975002</v>
      </c>
      <c r="AB16" s="5">
        <f>Numbers!AB16/SUM(Numbers!AA16:AE16)*100</f>
        <v>3.015699710101276</v>
      </c>
      <c r="AC16" s="5">
        <f>Numbers!AC16/SUM(Numbers!AA16:AE16)*100</f>
        <v>11.264636120627989</v>
      </c>
      <c r="AD16" s="5">
        <f>Numbers!AD16/SUM(Numbers!AA16:AE16)*100</f>
        <v>8.007981627197772</v>
      </c>
      <c r="AE16" s="5">
        <f>Numbers!AE16/SUM(Numbers!AA16:AE16)*100</f>
        <v>1.1407703023229547</v>
      </c>
      <c r="AF16" s="5">
        <f>Numbers!AF16/SUM(Numbers!AF16:AJ16)*100</f>
        <v>72.80689003561305</v>
      </c>
      <c r="AG16" s="5">
        <f>Numbers!AG16/SUM(Numbers!AF16:AJ16)*100</f>
        <v>6.83734283014754</v>
      </c>
      <c r="AH16" s="5">
        <f>Numbers!AH16/SUM(Numbers!AF16:AJ16)*100</f>
        <v>9.644596264263392</v>
      </c>
      <c r="AI16" s="5">
        <f>Numbers!AI16/SUM(Numbers!AF16:AJ16)*100</f>
        <v>5.22021949269569</v>
      </c>
      <c r="AJ16" s="5">
        <f>Numbers!AJ16/SUM(Numbers!AF16:AJ16)*100</f>
        <v>5.490951377280326</v>
      </c>
      <c r="AK16" s="5">
        <f>(SUM(Numbers!V16,Numbers!AA16,Numbers!AF16)/SUM(Numbers!$V16:$AJ16))*100</f>
        <v>71.54109018169696</v>
      </c>
      <c r="AL16" s="5">
        <f>(SUM(Numbers!W16,Numbers!AB16,Numbers!AG16)/SUM(Numbers!$V16:$AJ16))*100</f>
        <v>5.427987997999666</v>
      </c>
      <c r="AM16" s="5">
        <f>(SUM(Numbers!X16,Numbers!AC16,Numbers!AH16)/SUM(Numbers!$V16:$AJ16))*100</f>
        <v>12.321845307551259</v>
      </c>
      <c r="AN16" s="5">
        <f>(SUM(Numbers!Y16,Numbers!AD16,Numbers!AI16)/SUM(Numbers!$V16:$AJ16))*100</f>
        <v>7.010543423903984</v>
      </c>
      <c r="AO16" s="5">
        <f>(SUM(Numbers!Z16,Numbers!AE16,Numbers!AJ16)/SUM(Numbers!$V16:$AJ16))*100</f>
        <v>3.698533088848141</v>
      </c>
    </row>
    <row r="17" spans="1:41" ht="12.75">
      <c r="A17" s="3" t="s">
        <v>19</v>
      </c>
      <c r="B17" s="5">
        <f>Numbers!B17/SUM(Numbers!B17:F17)*100</f>
        <v>83.09817625859998</v>
      </c>
      <c r="C17" s="5">
        <f>Numbers!C17/SUM(Numbers!B17:F17)*100</f>
        <v>1.1466637545047504</v>
      </c>
      <c r="D17" s="5">
        <f>Numbers!D17/SUM(Numbers!B17:F17)*100</f>
        <v>9.303265261548542</v>
      </c>
      <c r="E17" s="5">
        <f>Numbers!E17/SUM(Numbers!B17:F17)*100</f>
        <v>4.814895708201377</v>
      </c>
      <c r="F17" s="5">
        <f>Numbers!F17/SUM(Numbers!B17:F17)*100</f>
        <v>1.6369990171453532</v>
      </c>
      <c r="G17" s="5">
        <f>Numbers!G17/SUM(Numbers!G17:K17)*100</f>
        <v>89.11316486330078</v>
      </c>
      <c r="H17" s="5">
        <f>Numbers!H17/SUM(Numbers!G17:K17)*100</f>
        <v>1.0978026410395807</v>
      </c>
      <c r="I17" s="5">
        <f>Numbers!I17/SUM(Numbers!G17:K17)*100</f>
        <v>7.589919856899847</v>
      </c>
      <c r="J17" s="5">
        <f>Numbers!J17/SUM(Numbers!G17:K17)*100</f>
        <v>2.079862511618119</v>
      </c>
      <c r="K17" s="5">
        <f>Numbers!K17/SUM(Numbers!G17:K17)*100</f>
        <v>0.11925012714167967</v>
      </c>
      <c r="L17" s="5">
        <f>Numbers!L17/SUM(Numbers!L17:P17)*100</f>
        <v>84.68428954604498</v>
      </c>
      <c r="M17" s="5">
        <f>Numbers!M17/SUM(Numbers!L17:P17)*100</f>
        <v>1.7358592418900456</v>
      </c>
      <c r="N17" s="5">
        <f>Numbers!N17/SUM(Numbers!L17:P17)*100</f>
        <v>7.017662241265878</v>
      </c>
      <c r="O17" s="5">
        <f>Numbers!O17/SUM(Numbers!L17:P17)*100</f>
        <v>2.356652440155873</v>
      </c>
      <c r="P17" s="5">
        <f>Numbers!P17/SUM(Numbers!L17:P17)*100</f>
        <v>4.205536530643229</v>
      </c>
      <c r="Q17" s="5">
        <f>Numbers!Q17/SUM(Numbers!Q17:U17)*100</f>
        <v>83.76581790303807</v>
      </c>
      <c r="R17" s="5">
        <f>Numbers!R17/SUM(Numbers!Q17:U17)*100</f>
        <v>1.5356279713349446</v>
      </c>
      <c r="S17" s="5">
        <f>Numbers!S17/SUM(Numbers!Q17:U17)*100</f>
        <v>7.154577199781226</v>
      </c>
      <c r="T17" s="5">
        <f>Numbers!T17/SUM(Numbers!Q17:U17)*100</f>
        <v>2.4803780870329426</v>
      </c>
      <c r="U17" s="5">
        <f>Numbers!U17/SUM(Numbers!Q17:U17)*100</f>
        <v>5.063598838812822</v>
      </c>
      <c r="V17" s="5">
        <f>Numbers!V17/SUM(Numbers!V17:Z17)*100</f>
        <v>81.1411992263056</v>
      </c>
      <c r="W17" s="5">
        <f>Numbers!W17/SUM(Numbers!V17:Z17)*100</f>
        <v>0.6447453255963894</v>
      </c>
      <c r="X17" s="5">
        <f>Numbers!X17/SUM(Numbers!V17:Z17)*100</f>
        <v>11.960025789813024</v>
      </c>
      <c r="Y17" s="5">
        <f>Numbers!Y17/SUM(Numbers!V17:Z17)*100</f>
        <v>2.804642166344294</v>
      </c>
      <c r="Z17" s="5">
        <f>Numbers!Z17/SUM(Numbers!V17:Z17)*100</f>
        <v>3.4493874919406835</v>
      </c>
      <c r="AA17" s="5">
        <f>Numbers!AA17/SUM(Numbers!AA17:AE17)*100</f>
        <v>85.79738679076428</v>
      </c>
      <c r="AB17" s="5">
        <f>Numbers!AB17/SUM(Numbers!AA17:AE17)*100</f>
        <v>1.0739216037229282</v>
      </c>
      <c r="AC17" s="5">
        <f>Numbers!AC17/SUM(Numbers!AA17:AE17)*100</f>
        <v>7.803830320386612</v>
      </c>
      <c r="AD17" s="5">
        <f>Numbers!AD17/SUM(Numbers!AA17:AE17)*100</f>
        <v>1.9062108466081977</v>
      </c>
      <c r="AE17" s="5">
        <f>Numbers!AE17/SUM(Numbers!AA17:AE17)*100</f>
        <v>3.418650438517988</v>
      </c>
      <c r="AF17" s="5">
        <f>Numbers!AF17/SUM(Numbers!AF17:AJ17)*100</f>
        <v>85.71473256177666</v>
      </c>
      <c r="AG17" s="5">
        <f>Numbers!AG17/SUM(Numbers!AF17:AJ17)*100</f>
        <v>2.073819205505161</v>
      </c>
      <c r="AH17" s="5">
        <f>Numbers!AH17/SUM(Numbers!AF17:AJ17)*100</f>
        <v>4.626212073819206</v>
      </c>
      <c r="AI17" s="5">
        <f>Numbers!AI17/SUM(Numbers!AF17:AJ17)*100</f>
        <v>2.3834845167344385</v>
      </c>
      <c r="AJ17" s="5">
        <f>Numbers!AJ17/SUM(Numbers!AF17:AJ17)*100</f>
        <v>5.201751642164529</v>
      </c>
      <c r="AK17" s="5">
        <f>(SUM(Numbers!V17,Numbers!AA17,Numbers!AF17)/SUM(Numbers!$V17:$AJ17))*100</f>
        <v>85.42792890195909</v>
      </c>
      <c r="AL17" s="5">
        <f>(SUM(Numbers!W17,Numbers!AB17,Numbers!AG17)/SUM(Numbers!$V17:$AJ17))*100</f>
        <v>1.736366388444406</v>
      </c>
      <c r="AM17" s="5">
        <f>(SUM(Numbers!X17,Numbers!AC17,Numbers!AH17)/SUM(Numbers!$V17:$AJ17))*100</f>
        <v>5.885914457466591</v>
      </c>
      <c r="AN17" s="5">
        <f>(SUM(Numbers!Y17,Numbers!AD17,Numbers!AI17)/SUM(Numbers!$V17:$AJ17))*100</f>
        <v>2.296414825065952</v>
      </c>
      <c r="AO17" s="5">
        <f>(SUM(Numbers!Z17,Numbers!AE17,Numbers!AJ17)/SUM(Numbers!$V17:$AJ17))*100</f>
        <v>4.6533754270639625</v>
      </c>
    </row>
    <row r="18" spans="1:41" ht="12.75">
      <c r="A18" s="3" t="s">
        <v>20</v>
      </c>
      <c r="B18" s="5">
        <f>Numbers!B18/SUM(Numbers!B18:F18)*100</f>
        <v>90.62749584475576</v>
      </c>
      <c r="C18" s="5">
        <f>Numbers!C18/SUM(Numbers!B18:F18)*100</f>
        <v>1.4764608111900188</v>
      </c>
      <c r="D18" s="5">
        <f>Numbers!D18/SUM(Numbers!B18:F18)*100</f>
        <v>2.6032335355192435</v>
      </c>
      <c r="E18" s="5">
        <f>Numbers!E18/SUM(Numbers!B18:F18)*100</f>
        <v>3.704103438599521</v>
      </c>
      <c r="F18" s="5">
        <f>Numbers!F18/SUM(Numbers!B18:F18)*100</f>
        <v>1.5887063699354589</v>
      </c>
      <c r="G18" s="5">
        <f>Numbers!G18/SUM(Numbers!G18:K18)*100</f>
        <v>94.42315628131817</v>
      </c>
      <c r="H18" s="5">
        <f>Numbers!H18/SUM(Numbers!G18:K18)*100</f>
        <v>1.6123327241643577</v>
      </c>
      <c r="I18" s="5">
        <f>Numbers!I18/SUM(Numbers!G18:K18)*100</f>
        <v>2.1635323940340743</v>
      </c>
      <c r="J18" s="5">
        <f>Numbers!J18/SUM(Numbers!G18:K18)*100</f>
        <v>1.5828568059895065</v>
      </c>
      <c r="K18" s="5">
        <f>Numbers!K18/SUM(Numbers!G18:K18)*100</f>
        <v>0.21812179449389849</v>
      </c>
      <c r="L18" s="5">
        <f>Numbers!L18/SUM(Numbers!L18:P18)*100</f>
        <v>85.96956829440906</v>
      </c>
      <c r="M18" s="5">
        <f>Numbers!M18/SUM(Numbers!L18:P18)*100</f>
        <v>1.7389546051966434</v>
      </c>
      <c r="N18" s="5">
        <f>Numbers!N18/SUM(Numbers!L18:P18)*100</f>
        <v>3.106359316550399</v>
      </c>
      <c r="O18" s="5">
        <f>Numbers!O18/SUM(Numbers!L18:P18)*100</f>
        <v>1.9992922859164899</v>
      </c>
      <c r="P18" s="5">
        <f>Numbers!P18/SUM(Numbers!L18:P18)*100</f>
        <v>7.185825497927409</v>
      </c>
      <c r="Q18" s="5">
        <f>Numbers!Q18/SUM(Numbers!Q18:U18)*100</f>
        <v>86.40258831759357</v>
      </c>
      <c r="R18" s="5">
        <f>Numbers!R18/SUM(Numbers!Q18:U18)*100</f>
        <v>2.1956183026487333</v>
      </c>
      <c r="S18" s="5">
        <f>Numbers!S18/SUM(Numbers!Q18:U18)*100</f>
        <v>2.614550542147604</v>
      </c>
      <c r="T18" s="5">
        <f>Numbers!T18/SUM(Numbers!Q18:U18)*100</f>
        <v>1.7035517822506279</v>
      </c>
      <c r="U18" s="5">
        <f>Numbers!U18/SUM(Numbers!Q18:U18)*100</f>
        <v>7.083691055359472</v>
      </c>
      <c r="V18" s="5">
        <f>Numbers!V18/SUM(Numbers!V18:Z18)*100</f>
        <v>90.8704352176088</v>
      </c>
      <c r="W18" s="5">
        <f>Numbers!W18/SUM(Numbers!V18:Z18)*100</f>
        <v>1.025512756378189</v>
      </c>
      <c r="X18" s="5">
        <f>Numbers!X18/SUM(Numbers!V18:Z18)*100</f>
        <v>2.976488244122061</v>
      </c>
      <c r="Y18" s="5">
        <f>Numbers!Y18/SUM(Numbers!V18:Z18)*100</f>
        <v>1.9509754877438719</v>
      </c>
      <c r="Z18" s="5">
        <f>Numbers!Z18/SUM(Numbers!V18:Z18)*100</f>
        <v>3.1765882941470736</v>
      </c>
      <c r="AA18" s="5">
        <f>Numbers!AA18/SUM(Numbers!AA18:AE18)*100</f>
        <v>92.45222589943418</v>
      </c>
      <c r="AB18" s="5">
        <f>Numbers!AB18/SUM(Numbers!AA18:AE18)*100</f>
        <v>1.0248745596242126</v>
      </c>
      <c r="AC18" s="5">
        <f>Numbers!AC18/SUM(Numbers!AA18:AE18)*100</f>
        <v>1.6547453827265932</v>
      </c>
      <c r="AD18" s="5">
        <f>Numbers!AD18/SUM(Numbers!AA18:AE18)*100</f>
        <v>1.1316323262517347</v>
      </c>
      <c r="AE18" s="5">
        <f>Numbers!AE18/SUM(Numbers!AA18:AE18)*100</f>
        <v>3.736521831963276</v>
      </c>
      <c r="AF18" s="5">
        <f>Numbers!AF18/SUM(Numbers!AF18:AJ18)*100</f>
        <v>87.66933333333333</v>
      </c>
      <c r="AG18" s="5">
        <f>Numbers!AG18/SUM(Numbers!AF18:AJ18)*100</f>
        <v>2.1493333333333333</v>
      </c>
      <c r="AH18" s="5">
        <f>Numbers!AH18/SUM(Numbers!AF18:AJ18)*100</f>
        <v>2.512</v>
      </c>
      <c r="AI18" s="5">
        <f>Numbers!AI18/SUM(Numbers!AF18:AJ18)*100</f>
        <v>1.344</v>
      </c>
      <c r="AJ18" s="5">
        <f>Numbers!AJ18/SUM(Numbers!AF18:AJ18)*100</f>
        <v>6.325333333333333</v>
      </c>
      <c r="AK18" s="5">
        <f>(SUM(Numbers!V18,Numbers!AA18,Numbers!AF18)/SUM(Numbers!$V18:$AJ18))*100</f>
        <v>89.46286781877627</v>
      </c>
      <c r="AL18" s="5">
        <f>(SUM(Numbers!W18,Numbers!AB18,Numbers!AG18)/SUM(Numbers!$V18:$AJ18))*100</f>
        <v>1.681457262961233</v>
      </c>
      <c r="AM18" s="5">
        <f>(SUM(Numbers!X18,Numbers!AC18,Numbers!AH18)/SUM(Numbers!$V18:$AJ18))*100</f>
        <v>2.3197882609372567</v>
      </c>
      <c r="AN18" s="5">
        <f>(SUM(Numbers!Y18,Numbers!AD18,Numbers!AI18)/SUM(Numbers!$V18:$AJ18))*100</f>
        <v>1.3576210493538845</v>
      </c>
      <c r="AO18" s="5">
        <f>(SUM(Numbers!Z18,Numbers!AE18,Numbers!AJ18)/SUM(Numbers!$V18:$AJ18))*100</f>
        <v>5.178265607971353</v>
      </c>
    </row>
    <row r="19" spans="1:41" ht="12.75">
      <c r="A19" s="3" t="s">
        <v>21</v>
      </c>
      <c r="B19" s="5">
        <f>Numbers!B19/SUM(Numbers!B19:F19)*100</f>
        <v>79.63333333333334</v>
      </c>
      <c r="C19" s="5">
        <f>Numbers!C19/SUM(Numbers!B19:F19)*100</f>
        <v>1.8214285714285714</v>
      </c>
      <c r="D19" s="5">
        <f>Numbers!D19/SUM(Numbers!B19:F19)*100</f>
        <v>6.369047619047619</v>
      </c>
      <c r="E19" s="5">
        <f>Numbers!E19/SUM(Numbers!B19:F19)*100</f>
        <v>8.888095238095238</v>
      </c>
      <c r="F19" s="5">
        <f>Numbers!F19/SUM(Numbers!B19:F19)*100</f>
        <v>3.288095238095238</v>
      </c>
      <c r="G19" s="5">
        <f>Numbers!G19/SUM(Numbers!G19:K19)*100</f>
        <v>86.50608205621607</v>
      </c>
      <c r="H19" s="5">
        <f>Numbers!H19/SUM(Numbers!G19:K19)*100</f>
        <v>2.3400453577073743</v>
      </c>
      <c r="I19" s="5">
        <f>Numbers!I19/SUM(Numbers!G19:K19)*100</f>
        <v>6.068311456257302</v>
      </c>
      <c r="J19" s="5">
        <f>Numbers!J19/SUM(Numbers!G19:K19)*100</f>
        <v>4.140608892859597</v>
      </c>
      <c r="K19" s="5">
        <f>Numbers!K19/SUM(Numbers!G19:K19)*100</f>
        <v>0.9449522369596591</v>
      </c>
      <c r="L19" s="5">
        <f>Numbers!L19/SUM(Numbers!L19:P19)*100</f>
        <v>78.25934653843704</v>
      </c>
      <c r="M19" s="5">
        <f>Numbers!M19/SUM(Numbers!L19:P19)*100</f>
        <v>2.3915674160881473</v>
      </c>
      <c r="N19" s="5">
        <f>Numbers!N19/SUM(Numbers!L19:P19)*100</f>
        <v>6.996369657983569</v>
      </c>
      <c r="O19" s="5">
        <f>Numbers!O19/SUM(Numbers!L19:P19)*100</f>
        <v>4.63983185784345</v>
      </c>
      <c r="P19" s="5">
        <f>Numbers!P19/SUM(Numbers!L19:P19)*100</f>
        <v>7.712884529647793</v>
      </c>
      <c r="Q19" s="5">
        <f>Numbers!Q19/SUM(Numbers!Q19:U19)*100</f>
        <v>80.79582831929403</v>
      </c>
      <c r="R19" s="5">
        <f>Numbers!R19/SUM(Numbers!Q19:U19)*100</f>
        <v>2.5158443642198156</v>
      </c>
      <c r="S19" s="5">
        <f>Numbers!S19/SUM(Numbers!Q19:U19)*100</f>
        <v>5.003610108303249</v>
      </c>
      <c r="T19" s="5">
        <f>Numbers!T19/SUM(Numbers!Q19:U19)*100</f>
        <v>3.4472523064580827</v>
      </c>
      <c r="U19" s="5">
        <f>Numbers!U19/SUM(Numbers!Q19:U19)*100</f>
        <v>8.23746490172483</v>
      </c>
      <c r="V19" s="5">
        <f>Numbers!V19/SUM(Numbers!V19:Z19)*100</f>
        <v>83.13802083333334</v>
      </c>
      <c r="W19" s="5">
        <f>Numbers!W19/SUM(Numbers!V19:Z19)*100</f>
        <v>2.1050347222222223</v>
      </c>
      <c r="X19" s="5">
        <f>Numbers!X19/SUM(Numbers!V19:Z19)*100</f>
        <v>8.355034722222223</v>
      </c>
      <c r="Y19" s="5">
        <f>Numbers!Y19/SUM(Numbers!V19:Z19)*100</f>
        <v>3.298611111111111</v>
      </c>
      <c r="Z19" s="5">
        <f>Numbers!Z19/SUM(Numbers!V19:Z19)*100</f>
        <v>3.103298611111111</v>
      </c>
      <c r="AA19" s="5">
        <f>Numbers!AA19/SUM(Numbers!AA19:AE19)*100</f>
        <v>80.43358946212953</v>
      </c>
      <c r="AB19" s="5">
        <f>Numbers!AB19/SUM(Numbers!AA19:AE19)*100</f>
        <v>1.9346871569703623</v>
      </c>
      <c r="AC19" s="5">
        <f>Numbers!AC19/SUM(Numbers!AA19:AE19)*100</f>
        <v>8.287596048298573</v>
      </c>
      <c r="AD19" s="5">
        <f>Numbers!AD19/SUM(Numbers!AA19:AE19)*100</f>
        <v>3.5263446761800217</v>
      </c>
      <c r="AE19" s="5">
        <f>Numbers!AE19/SUM(Numbers!AA19:AE19)*100</f>
        <v>5.817782656421515</v>
      </c>
      <c r="AF19" s="5">
        <f>Numbers!AF19/SUM(Numbers!AF19:AJ19)*100</f>
        <v>86.94674722495434</v>
      </c>
      <c r="AG19" s="5">
        <f>Numbers!AG19/SUM(Numbers!AF19:AJ19)*100</f>
        <v>2.2973162849515245</v>
      </c>
      <c r="AH19" s="5">
        <f>Numbers!AH19/SUM(Numbers!AF19:AJ19)*100</f>
        <v>3.2316987494730927</v>
      </c>
      <c r="AI19" s="5">
        <f>Numbers!AI19/SUM(Numbers!AF19:AJ19)*100</f>
        <v>2.494028382745539</v>
      </c>
      <c r="AJ19" s="5">
        <f>Numbers!AJ19/SUM(Numbers!AF19:AJ19)*100</f>
        <v>5.030209357875509</v>
      </c>
      <c r="AK19" s="5">
        <f>(SUM(Numbers!V19,Numbers!AA19,Numbers!AF19)/SUM(Numbers!$V19:$AJ19))*100</f>
        <v>84.45847684653654</v>
      </c>
      <c r="AL19" s="5">
        <f>(SUM(Numbers!W19,Numbers!AB19,Numbers!AG19)/SUM(Numbers!$V19:$AJ19))*100</f>
        <v>2.1622655951014162</v>
      </c>
      <c r="AM19" s="5">
        <f>(SUM(Numbers!X19,Numbers!AC19,Numbers!AH19)/SUM(Numbers!$V19:$AJ19))*100</f>
        <v>5.545350172215844</v>
      </c>
      <c r="AN19" s="5">
        <f>(SUM(Numbers!Y19,Numbers!AD19,Numbers!AI19)/SUM(Numbers!$V19:$AJ19))*100</f>
        <v>2.923842326827401</v>
      </c>
      <c r="AO19" s="5">
        <f>(SUM(Numbers!Z19,Numbers!AE19,Numbers!AJ19)/SUM(Numbers!$V19:$AJ19))*100</f>
        <v>4.91006505931879</v>
      </c>
    </row>
    <row r="20" spans="1:41" ht="12.75">
      <c r="A20" s="3" t="s">
        <v>22</v>
      </c>
      <c r="B20" s="5">
        <f>Numbers!B20/SUM(Numbers!B20:F20)*100</f>
        <v>86.5887745004427</v>
      </c>
      <c r="C20" s="5">
        <f>Numbers!C20/SUM(Numbers!B20:F20)*100</f>
        <v>0.6892241454141421</v>
      </c>
      <c r="D20" s="5">
        <f>Numbers!D20/SUM(Numbers!B20:F20)*100</f>
        <v>9.211645631152237</v>
      </c>
      <c r="E20" s="5">
        <f>Numbers!E20/SUM(Numbers!B20:F20)*100</f>
        <v>2.1510043228416174</v>
      </c>
      <c r="F20" s="5">
        <f>Numbers!F20/SUM(Numbers!B20:F20)*100</f>
        <v>1.3593514001493028</v>
      </c>
      <c r="G20" s="5">
        <f>Numbers!G20/SUM(Numbers!G20:K20)*100</f>
        <v>89.42981265272876</v>
      </c>
      <c r="H20" s="5">
        <f>Numbers!H20/SUM(Numbers!G20:K20)*100</f>
        <v>0.6489275047515612</v>
      </c>
      <c r="I20" s="5">
        <f>Numbers!I20/SUM(Numbers!G20:K20)*100</f>
        <v>7.879446103719793</v>
      </c>
      <c r="J20" s="5">
        <f>Numbers!J20/SUM(Numbers!G20:K20)*100</f>
        <v>0.5348900352973119</v>
      </c>
      <c r="K20" s="5">
        <f>Numbers!K20/SUM(Numbers!G20:K20)*100</f>
        <v>1.5069237035025793</v>
      </c>
      <c r="L20" s="5">
        <f>Numbers!L20/SUM(Numbers!L20:P20)*100</f>
        <v>85.47797477609213</v>
      </c>
      <c r="M20" s="5">
        <f>Numbers!M20/SUM(Numbers!L20:P20)*100</f>
        <v>1.0083470419789191</v>
      </c>
      <c r="N20" s="5">
        <f>Numbers!N20/SUM(Numbers!L20:P20)*100</f>
        <v>9.614330104185706</v>
      </c>
      <c r="O20" s="5">
        <f>Numbers!O20/SUM(Numbers!L20:P20)*100</f>
        <v>0.93828063120697</v>
      </c>
      <c r="P20" s="5">
        <f>Numbers!P20/SUM(Numbers!L20:P20)*100</f>
        <v>2.961067446536282</v>
      </c>
      <c r="Q20" s="5">
        <f>Numbers!Q20/SUM(Numbers!Q20:U20)*100</f>
        <v>86.27337145402056</v>
      </c>
      <c r="R20" s="5">
        <f>Numbers!R20/SUM(Numbers!Q20:U20)*100</f>
        <v>1.208834031859139</v>
      </c>
      <c r="S20" s="5">
        <f>Numbers!S20/SUM(Numbers!Q20:U20)*100</f>
        <v>7.928996906339221</v>
      </c>
      <c r="T20" s="5">
        <f>Numbers!T20/SUM(Numbers!Q20:U20)*100</f>
        <v>0.8517508211323275</v>
      </c>
      <c r="U20" s="5">
        <f>Numbers!U20/SUM(Numbers!Q20:U20)*100</f>
        <v>3.7370467866487465</v>
      </c>
      <c r="V20" s="5">
        <f>Numbers!V20/SUM(Numbers!V20:Z20)*100</f>
        <v>87.96622097114708</v>
      </c>
      <c r="W20" s="5">
        <f>Numbers!W20/SUM(Numbers!V20:Z20)*100</f>
        <v>0.5629838142153413</v>
      </c>
      <c r="X20" s="5">
        <f>Numbers!X20/SUM(Numbers!V20:Z20)*100</f>
        <v>9.64109781843772</v>
      </c>
      <c r="Y20" s="5">
        <f>Numbers!Y20/SUM(Numbers!V20:Z20)*100</f>
        <v>0.9148486980999296</v>
      </c>
      <c r="Z20" s="5">
        <f>Numbers!Z20/SUM(Numbers!V20:Z20)*100</f>
        <v>0.9148486980999296</v>
      </c>
      <c r="AA20" s="5">
        <f>Numbers!AA20/SUM(Numbers!AA20:AE20)*100</f>
        <v>90.49599507085644</v>
      </c>
      <c r="AB20" s="5">
        <f>Numbers!AB20/SUM(Numbers!AA20:AE20)*100</f>
        <v>0.7701786814540973</v>
      </c>
      <c r="AC20" s="5">
        <f>Numbers!AC20/SUM(Numbers!AA20:AE20)*100</f>
        <v>6.9470117067159585</v>
      </c>
      <c r="AD20" s="5">
        <f>Numbers!AD20/SUM(Numbers!AA20:AE20)*100</f>
        <v>0.7239679605668515</v>
      </c>
      <c r="AE20" s="5">
        <f>Numbers!AE20/SUM(Numbers!AA20:AE20)*100</f>
        <v>1.0628465804066543</v>
      </c>
      <c r="AF20" s="5">
        <f>Numbers!AF20/SUM(Numbers!AF20:AJ20)*100</f>
        <v>89.76539027040849</v>
      </c>
      <c r="AG20" s="5">
        <f>Numbers!AG20/SUM(Numbers!AF20:AJ20)*100</f>
        <v>1.355238764942786</v>
      </c>
      <c r="AH20" s="5">
        <f>Numbers!AH20/SUM(Numbers!AF20:AJ20)*100</f>
        <v>5.286709710413604</v>
      </c>
      <c r="AI20" s="5">
        <f>Numbers!AI20/SUM(Numbers!AF20:AJ20)*100</f>
        <v>0.792686824777856</v>
      </c>
      <c r="AJ20" s="5">
        <f>Numbers!AJ20/SUM(Numbers!AF20:AJ20)*100</f>
        <v>2.799974429457265</v>
      </c>
      <c r="AK20" s="5">
        <f>(SUM(Numbers!V20,Numbers!AA20,Numbers!AF20)/SUM(Numbers!$V20:$AJ20))*100</f>
        <v>89.85821022244863</v>
      </c>
      <c r="AL20" s="5">
        <f>(SUM(Numbers!W20,Numbers!AB20,Numbers!AG20)/SUM(Numbers!$V20:$AJ20))*100</f>
        <v>1.1462047885888944</v>
      </c>
      <c r="AM20" s="5">
        <f>(SUM(Numbers!X20,Numbers!AC20,Numbers!AH20)/SUM(Numbers!$V20:$AJ20))*100</f>
        <v>6.006962132789948</v>
      </c>
      <c r="AN20" s="5">
        <f>(SUM(Numbers!Y20,Numbers!AD20,Numbers!AI20)/SUM(Numbers!$V20:$AJ20))*100</f>
        <v>0.7811173374087281</v>
      </c>
      <c r="AO20" s="5">
        <f>(SUM(Numbers!Z20,Numbers!AE20,Numbers!AJ20)/SUM(Numbers!$V20:$AJ20))*100</f>
        <v>2.207505518763797</v>
      </c>
    </row>
    <row r="21" spans="1:41" ht="12.75">
      <c r="A21" s="3" t="s">
        <v>23</v>
      </c>
      <c r="B21" s="5">
        <f>Numbers!B21/SUM(Numbers!B21:F21)*100</f>
        <v>56.53108108108108</v>
      </c>
      <c r="C21" s="5">
        <f>Numbers!C21/SUM(Numbers!B21:F21)*100</f>
        <v>1.331081081081081</v>
      </c>
      <c r="D21" s="5">
        <f>Numbers!D21/SUM(Numbers!B21:F21)*100</f>
        <v>37.89054054054054</v>
      </c>
      <c r="E21" s="5">
        <f>Numbers!E21/SUM(Numbers!B21:F21)*100</f>
        <v>2.5135135135135136</v>
      </c>
      <c r="F21" s="5">
        <f>Numbers!F21/SUM(Numbers!B21:F21)*100</f>
        <v>1.733783783783784</v>
      </c>
      <c r="G21" s="5">
        <f>Numbers!G21/SUM(Numbers!G21:K21)*100</f>
        <v>57.8376268540203</v>
      </c>
      <c r="H21" s="5">
        <f>Numbers!H21/SUM(Numbers!G21:K21)*100</f>
        <v>1.7148061410356492</v>
      </c>
      <c r="I21" s="5">
        <f>Numbers!I21/SUM(Numbers!G21:K21)*100</f>
        <v>38.59224564142597</v>
      </c>
      <c r="J21" s="5">
        <f>Numbers!J21/SUM(Numbers!G21:K21)*100</f>
        <v>1.3088732760863908</v>
      </c>
      <c r="K21" s="5">
        <f>Numbers!K21/SUM(Numbers!G21:K21)*100</f>
        <v>0.546448087431694</v>
      </c>
      <c r="L21" s="5">
        <f>Numbers!L21/SUM(Numbers!L21:P21)*100</f>
        <v>60.55950623909835</v>
      </c>
      <c r="M21" s="5">
        <f>Numbers!M21/SUM(Numbers!L21:P21)*100</f>
        <v>1.983541303278322</v>
      </c>
      <c r="N21" s="5">
        <f>Numbers!N21/SUM(Numbers!L21:P21)*100</f>
        <v>31.320720962475963</v>
      </c>
      <c r="O21" s="5">
        <f>Numbers!O21/SUM(Numbers!L21:P21)*100</f>
        <v>2.1758575964935822</v>
      </c>
      <c r="P21" s="5">
        <f>Numbers!P21/SUM(Numbers!L21:P21)*100</f>
        <v>3.9603738986537858</v>
      </c>
      <c r="Q21" s="5">
        <f>Numbers!Q21/SUM(Numbers!Q21:U21)*100</f>
        <v>61.657435110949834</v>
      </c>
      <c r="R21" s="5">
        <f>Numbers!R21/SUM(Numbers!Q21:U21)*100</f>
        <v>2.1251976967896096</v>
      </c>
      <c r="S21" s="5">
        <f>Numbers!S21/SUM(Numbers!Q21:U21)*100</f>
        <v>28.09588037546985</v>
      </c>
      <c r="T21" s="5">
        <f>Numbers!T21/SUM(Numbers!Q21:U21)*100</f>
        <v>2.5366808848600204</v>
      </c>
      <c r="U21" s="5">
        <f>Numbers!U21/SUM(Numbers!Q21:U21)*100</f>
        <v>5.584805931930684</v>
      </c>
      <c r="V21" s="5">
        <f>Numbers!V21/SUM(Numbers!V21:Z21)*100</f>
        <v>49.611398963730565</v>
      </c>
      <c r="W21" s="5">
        <f>Numbers!W21/SUM(Numbers!V21:Z21)*100</f>
        <v>0.9585492227979275</v>
      </c>
      <c r="X21" s="5">
        <f>Numbers!X21/SUM(Numbers!V21:Z21)*100</f>
        <v>46.73575129533678</v>
      </c>
      <c r="Y21" s="5">
        <f>Numbers!Y21/SUM(Numbers!V21:Z21)*100</f>
        <v>1.4766839378238341</v>
      </c>
      <c r="Z21" s="5">
        <f>Numbers!Z21/SUM(Numbers!V21:Z21)*100</f>
        <v>1.2176165803108807</v>
      </c>
      <c r="AA21" s="5">
        <f>Numbers!AA21/SUM(Numbers!AA21:AE21)*100</f>
        <v>65.20724923739458</v>
      </c>
      <c r="AB21" s="5">
        <f>Numbers!AB21/SUM(Numbers!AA21:AE21)*100</f>
        <v>2.0994078593217296</v>
      </c>
      <c r="AC21" s="5">
        <f>Numbers!AC21/SUM(Numbers!AA21:AE21)*100</f>
        <v>27.74089359411448</v>
      </c>
      <c r="AD21" s="5">
        <f>Numbers!AD21/SUM(Numbers!AA21:AE21)*100</f>
        <v>2.6736048806746813</v>
      </c>
      <c r="AE21" s="5">
        <f>Numbers!AE21/SUM(Numbers!AA21:AE21)*100</f>
        <v>2.278844428494527</v>
      </c>
      <c r="AF21" s="5">
        <f>Numbers!AF21/SUM(Numbers!AF21:AJ21)*100</f>
        <v>67.08324934489013</v>
      </c>
      <c r="AG21" s="5">
        <f>Numbers!AG21/SUM(Numbers!AF21:AJ21)*100</f>
        <v>2.287845192501512</v>
      </c>
      <c r="AH21" s="5">
        <f>Numbers!AH21/SUM(Numbers!AF21:AJ21)*100</f>
        <v>23.64946583350131</v>
      </c>
      <c r="AI21" s="5">
        <f>Numbers!AI21/SUM(Numbers!AF21:AJ21)*100</f>
        <v>2.4138278572868375</v>
      </c>
      <c r="AJ21" s="5">
        <f>Numbers!AJ21/SUM(Numbers!AF21:AJ21)*100</f>
        <v>4.565611771820198</v>
      </c>
      <c r="AK21" s="5">
        <f>(SUM(Numbers!V21,Numbers!AA21,Numbers!AF21)/SUM(Numbers!$V21:$AJ21))*100</f>
        <v>64.42258428117636</v>
      </c>
      <c r="AL21" s="5">
        <f>(SUM(Numbers!W21,Numbers!AB21,Numbers!AG21)/SUM(Numbers!$V21:$AJ21))*100</f>
        <v>2.0767155104689685</v>
      </c>
      <c r="AM21" s="5">
        <f>(SUM(Numbers!X21,Numbers!AC21,Numbers!AH21)/SUM(Numbers!$V21:$AJ21))*100</f>
        <v>27.472077057075523</v>
      </c>
      <c r="AN21" s="5">
        <f>(SUM(Numbers!Y21,Numbers!AD21,Numbers!AI21)/SUM(Numbers!$V21:$AJ21))*100</f>
        <v>2.33972059978823</v>
      </c>
      <c r="AO21" s="5">
        <f>(SUM(Numbers!Z21,Numbers!AE21,Numbers!AJ21)/SUM(Numbers!$V21:$AJ21))*100</f>
        <v>3.6889025514909317</v>
      </c>
    </row>
    <row r="22" spans="1:41" ht="12.75">
      <c r="A22" s="3" t="s">
        <v>24</v>
      </c>
      <c r="B22" s="5">
        <f>Numbers!B22/SUM(Numbers!B22:F22)*100</f>
        <v>94.68659430584758</v>
      </c>
      <c r="C22" s="5">
        <f>Numbers!C22/SUM(Numbers!B22:F22)*100</f>
        <v>1.1479229414104677</v>
      </c>
      <c r="D22" s="5">
        <f>Numbers!D22/SUM(Numbers!B22:F22)*100</f>
        <v>0.8978803205091778</v>
      </c>
      <c r="E22" s="5">
        <f>Numbers!E22/SUM(Numbers!B22:F22)*100</f>
        <v>1.074046712507814</v>
      </c>
      <c r="F22" s="5">
        <f>Numbers!F22/SUM(Numbers!B22:F22)*100</f>
        <v>2.193555719724953</v>
      </c>
      <c r="G22" s="5">
        <f>Numbers!G22/SUM(Numbers!G22:K22)*100</f>
        <v>97.20941718801448</v>
      </c>
      <c r="H22" s="5">
        <f>Numbers!H22/SUM(Numbers!G22:K22)*100</f>
        <v>1.0536713862364175</v>
      </c>
      <c r="I22" s="5">
        <f>Numbers!I22/SUM(Numbers!G22:K22)*100</f>
        <v>0.740862693447481</v>
      </c>
      <c r="J22" s="5">
        <f>Numbers!J22/SUM(Numbers!G22:K22)*100</f>
        <v>0.5186038854132368</v>
      </c>
      <c r="K22" s="5">
        <f>Numbers!K22/SUM(Numbers!G22:K22)*100</f>
        <v>0.4774448468883767</v>
      </c>
      <c r="L22" s="5">
        <f>Numbers!L22/SUM(Numbers!L22:P22)*100</f>
        <v>89.77358899360848</v>
      </c>
      <c r="M22" s="5">
        <f>Numbers!M22/SUM(Numbers!L22:P22)*100</f>
        <v>1.5382948759614343</v>
      </c>
      <c r="N22" s="5">
        <f>Numbers!N22/SUM(Numbers!L22:P22)*100</f>
        <v>0.9966417506229011</v>
      </c>
      <c r="O22" s="5">
        <f>Numbers!O22/SUM(Numbers!L22:P22)*100</f>
        <v>0.9208103130755065</v>
      </c>
      <c r="P22" s="5">
        <f>Numbers!P22/SUM(Numbers!L22:P22)*100</f>
        <v>6.770664066731665</v>
      </c>
      <c r="Q22" s="5">
        <f>Numbers!Q22/SUM(Numbers!Q22:U22)*100</f>
        <v>85.13145528592429</v>
      </c>
      <c r="R22" s="5">
        <f>Numbers!R22/SUM(Numbers!Q22:U22)*100</f>
        <v>1.2844301997734775</v>
      </c>
      <c r="S22" s="5">
        <f>Numbers!S22/SUM(Numbers!Q22:U22)*100</f>
        <v>0.8169265248090224</v>
      </c>
      <c r="T22" s="5">
        <f>Numbers!T22/SUM(Numbers!Q22:U22)*100</f>
        <v>0.6530592572957081</v>
      </c>
      <c r="U22" s="5">
        <f>Numbers!U22/SUM(Numbers!Q22:U22)*100</f>
        <v>12.114128732197509</v>
      </c>
      <c r="V22" s="5">
        <f>Numbers!V22/SUM(Numbers!V22:Z22)*100</f>
        <v>91.35802469135803</v>
      </c>
      <c r="W22" s="5">
        <f>Numbers!W22/SUM(Numbers!V22:Z22)*100</f>
        <v>0.30864197530864196</v>
      </c>
      <c r="X22" s="5">
        <f>Numbers!X22/SUM(Numbers!V22:Z22)*100</f>
        <v>0.30864197530864196</v>
      </c>
      <c r="Y22" s="5">
        <f>Numbers!Y22/SUM(Numbers!V22:Z22)*100</f>
        <v>0</v>
      </c>
      <c r="Z22" s="5">
        <f>Numbers!Z22/SUM(Numbers!V22:Z22)*100</f>
        <v>8.024691358024691</v>
      </c>
      <c r="AA22" s="5">
        <f>Numbers!AA22/SUM(Numbers!AA22:AE22)*100</f>
        <v>87.31884057971014</v>
      </c>
      <c r="AB22" s="5">
        <f>Numbers!AB22/SUM(Numbers!AA22:AE22)*100</f>
        <v>0.4981884057971014</v>
      </c>
      <c r="AC22" s="5">
        <f>Numbers!AC22/SUM(Numbers!AA22:AE22)*100</f>
        <v>0.7699275362318841</v>
      </c>
      <c r="AD22" s="5">
        <f>Numbers!AD22/SUM(Numbers!AA22:AE22)*100</f>
        <v>0.4981884057971014</v>
      </c>
      <c r="AE22" s="5">
        <f>Numbers!AE22/SUM(Numbers!AA22:AE22)*100</f>
        <v>10.914855072463768</v>
      </c>
      <c r="AF22" s="5">
        <f>Numbers!AF22/SUM(Numbers!AF22:AJ22)*100</f>
        <v>86.30112834978844</v>
      </c>
      <c r="AG22" s="5">
        <f>Numbers!AG22/SUM(Numbers!AF22:AJ22)*100</f>
        <v>1.6748942172073344</v>
      </c>
      <c r="AH22" s="5">
        <f>Numbers!AH22/SUM(Numbers!AF22:AJ22)*100</f>
        <v>0.8638928067700988</v>
      </c>
      <c r="AI22" s="5">
        <f>Numbers!AI22/SUM(Numbers!AF22:AJ22)*100</f>
        <v>1.1459802538787023</v>
      </c>
      <c r="AJ22" s="5">
        <f>Numbers!AJ22/SUM(Numbers!AF22:AJ22)*100</f>
        <v>10.01410437235543</v>
      </c>
      <c r="AK22" s="5">
        <f>(SUM(Numbers!V22,Numbers!AA22,Numbers!AF22)/SUM(Numbers!$V22:$AJ22))*100</f>
        <v>86.77474402730375</v>
      </c>
      <c r="AL22" s="5">
        <f>(SUM(Numbers!W22,Numbers!AB22,Numbers!AG22)/SUM(Numbers!$V22:$AJ22))*100</f>
        <v>1.3042418332520722</v>
      </c>
      <c r="AM22" s="5">
        <f>(SUM(Numbers!X22,Numbers!AC22,Numbers!AH22)/SUM(Numbers!$V22:$AJ22))*100</f>
        <v>0.8166747927840078</v>
      </c>
      <c r="AN22" s="5">
        <f>(SUM(Numbers!Y22,Numbers!AD22,Numbers!AI22)/SUM(Numbers!$V22:$AJ22))*100</f>
        <v>0.9263773768893223</v>
      </c>
      <c r="AO22" s="5">
        <f>(SUM(Numbers!Z22,Numbers!AE22,Numbers!AJ22)/SUM(Numbers!$V22:$AJ22))*100</f>
        <v>10.177961969770843</v>
      </c>
    </row>
    <row r="23" spans="1:41" ht="12.75">
      <c r="A23" s="3" t="s">
        <v>25</v>
      </c>
      <c r="B23" s="5">
        <f>Numbers!B23/SUM(Numbers!B23:F23)*100</f>
        <v>55.622790812690006</v>
      </c>
      <c r="C23" s="5">
        <f>Numbers!C23/SUM(Numbers!B23:F23)*100</f>
        <v>4.285277903035769</v>
      </c>
      <c r="D23" s="5">
        <f>Numbers!D23/SUM(Numbers!B23:F23)*100</f>
        <v>31.741021426389516</v>
      </c>
      <c r="E23" s="5">
        <f>Numbers!E23/SUM(Numbers!B23:F23)*100</f>
        <v>5.777706663563501</v>
      </c>
      <c r="F23" s="5">
        <f>Numbers!F23/SUM(Numbers!B23:F23)*100</f>
        <v>2.5732031943212066</v>
      </c>
      <c r="G23" s="5">
        <f>Numbers!G23/SUM(Numbers!G23:K23)*100</f>
        <v>59.39936048820247</v>
      </c>
      <c r="H23" s="5">
        <f>Numbers!H23/SUM(Numbers!G23:K23)*100</f>
        <v>5.362703504775439</v>
      </c>
      <c r="I23" s="5">
        <f>Numbers!I23/SUM(Numbers!G23:K23)*100</f>
        <v>31.87527430040335</v>
      </c>
      <c r="J23" s="5">
        <f>Numbers!J23/SUM(Numbers!G23:K23)*100</f>
        <v>3.1118727664110013</v>
      </c>
      <c r="K23" s="5">
        <f>Numbers!K23/SUM(Numbers!G23:K23)*100</f>
        <v>0.25078894020773684</v>
      </c>
      <c r="L23" s="5">
        <f>Numbers!L23/SUM(Numbers!L23:P23)*100</f>
        <v>59.2125340599455</v>
      </c>
      <c r="M23" s="5">
        <f>Numbers!M23/SUM(Numbers!L23:P23)*100</f>
        <v>5.798365122615804</v>
      </c>
      <c r="N23" s="5">
        <f>Numbers!N23/SUM(Numbers!L23:P23)*100</f>
        <v>25.59400544959128</v>
      </c>
      <c r="O23" s="5">
        <f>Numbers!O23/SUM(Numbers!L23:P23)*100</f>
        <v>3.0463215258855585</v>
      </c>
      <c r="P23" s="5">
        <f>Numbers!P23/SUM(Numbers!L23:P23)*100</f>
        <v>6.348773841961853</v>
      </c>
      <c r="Q23" s="5">
        <f>Numbers!Q23/SUM(Numbers!Q23:U23)*100</f>
        <v>58.20012247656052</v>
      </c>
      <c r="R23" s="5">
        <f>Numbers!R23/SUM(Numbers!Q23:U23)*100</f>
        <v>6.359806571500972</v>
      </c>
      <c r="S23" s="5">
        <f>Numbers!S23/SUM(Numbers!Q23:U23)*100</f>
        <v>25.941274600895348</v>
      </c>
      <c r="T23" s="5">
        <f>Numbers!T23/SUM(Numbers!Q23:U23)*100</f>
        <v>3.399780386856998</v>
      </c>
      <c r="U23" s="5">
        <f>Numbers!U23/SUM(Numbers!Q23:U23)*100</f>
        <v>6.099015964186164</v>
      </c>
      <c r="V23" s="5">
        <f>Numbers!V23/SUM(Numbers!V23:Z23)*100</f>
        <v>66.41040804257835</v>
      </c>
      <c r="W23" s="5">
        <f>Numbers!W23/SUM(Numbers!V23:Z23)*100</f>
        <v>3.4299231224127738</v>
      </c>
      <c r="X23" s="5">
        <f>Numbers!X23/SUM(Numbers!V23:Z23)*100</f>
        <v>23.00413956238912</v>
      </c>
      <c r="Y23" s="5">
        <f>Numbers!Y23/SUM(Numbers!V23:Z23)*100</f>
        <v>2.6020106445890008</v>
      </c>
      <c r="Z23" s="5">
        <f>Numbers!Z23/SUM(Numbers!V23:Z23)*100</f>
        <v>4.553518628030751</v>
      </c>
      <c r="AA23" s="5">
        <f>Numbers!AA23/SUM(Numbers!AA23:AE23)*100</f>
        <v>69.6020435600968</v>
      </c>
      <c r="AB23" s="5">
        <f>Numbers!AB23/SUM(Numbers!AA23:AE23)*100</f>
        <v>3.5358967464372144</v>
      </c>
      <c r="AC23" s="5">
        <f>Numbers!AC23/SUM(Numbers!AA23:AE23)*100</f>
        <v>20.00537778972842</v>
      </c>
      <c r="AD23" s="5">
        <f>Numbers!AD23/SUM(Numbers!AA23:AE23)*100</f>
        <v>2.5947835439634312</v>
      </c>
      <c r="AE23" s="5">
        <f>Numbers!AE23/SUM(Numbers!AA23:AE23)*100</f>
        <v>4.261898359774133</v>
      </c>
      <c r="AF23" s="5">
        <f>Numbers!AF23/SUM(Numbers!AF23:AJ23)*100</f>
        <v>64.58418217212187</v>
      </c>
      <c r="AG23" s="5">
        <f>Numbers!AG23/SUM(Numbers!AF23:AJ23)*100</f>
        <v>6.673004662954411</v>
      </c>
      <c r="AH23" s="5">
        <f>Numbers!AH23/SUM(Numbers!AF23:AJ23)*100</f>
        <v>20.000905428041108</v>
      </c>
      <c r="AI23" s="5">
        <f>Numbers!AI23/SUM(Numbers!AF23:AJ23)*100</f>
        <v>2.9516954140069718</v>
      </c>
      <c r="AJ23" s="5">
        <f>Numbers!AJ23/SUM(Numbers!AF23:AJ23)*100</f>
        <v>5.7902123228756395</v>
      </c>
      <c r="AK23" s="5">
        <f>(SUM(Numbers!V23,Numbers!AA23,Numbers!AF23)/SUM(Numbers!$V23:$AJ23))*100</f>
        <v>65.87865974758152</v>
      </c>
      <c r="AL23" s="5">
        <f>(SUM(Numbers!W23,Numbers!AB23,Numbers!AG23)/SUM(Numbers!$V23:$AJ23))*100</f>
        <v>5.74988788519444</v>
      </c>
      <c r="AM23" s="5">
        <f>(SUM(Numbers!X23,Numbers!AC23,Numbers!AH23)/SUM(Numbers!$V23:$AJ23))*100</f>
        <v>20.164648600166572</v>
      </c>
      <c r="AN23" s="5">
        <f>(SUM(Numbers!Y23,Numbers!AD23,Numbers!AI23)/SUM(Numbers!$V23:$AJ23))*100</f>
        <v>2.8477160612467167</v>
      </c>
      <c r="AO23" s="5">
        <f>(SUM(Numbers!Z23,Numbers!AE23,Numbers!AJ23)/SUM(Numbers!$V23:$AJ23))*100</f>
        <v>5.35908770581075</v>
      </c>
    </row>
    <row r="24" spans="1:41" ht="12.75">
      <c r="A24" s="3" t="s">
        <v>26</v>
      </c>
      <c r="B24" s="5">
        <f>Numbers!B24/SUM(Numbers!B24:F24)*100</f>
        <v>74.07442078165224</v>
      </c>
      <c r="C24" s="5">
        <f>Numbers!C24/SUM(Numbers!B24:F24)*100</f>
        <v>5.2387081675637726</v>
      </c>
      <c r="D24" s="5">
        <f>Numbers!D24/SUM(Numbers!B24:F24)*100</f>
        <v>6.23566580856541</v>
      </c>
      <c r="E24" s="5">
        <f>Numbers!E24/SUM(Numbers!B24:F24)*100</f>
        <v>10.008190966534052</v>
      </c>
      <c r="F24" s="5">
        <f>Numbers!F24/SUM(Numbers!B24:F24)*100</f>
        <v>4.443014275684531</v>
      </c>
      <c r="G24" s="5">
        <f>Numbers!G24/SUM(Numbers!G24:K24)*100</f>
        <v>81.17469310670444</v>
      </c>
      <c r="H24" s="5">
        <f>Numbers!H24/SUM(Numbers!G24:K24)*100</f>
        <v>4.385269121813031</v>
      </c>
      <c r="I24" s="5">
        <f>Numbers!I24/SUM(Numbers!G24:K24)*100</f>
        <v>7.6109537299339</v>
      </c>
      <c r="J24" s="5">
        <f>Numbers!J24/SUM(Numbers!G24:K24)*100</f>
        <v>6.619452313503304</v>
      </c>
      <c r="K24" s="5">
        <f>Numbers!K24/SUM(Numbers!G24:K24)*100</f>
        <v>0.20963172804532576</v>
      </c>
      <c r="L24" s="5">
        <f>Numbers!L24/SUM(Numbers!L24:P24)*100</f>
        <v>67.86478997417973</v>
      </c>
      <c r="M24" s="5">
        <f>Numbers!M24/SUM(Numbers!L24:P24)*100</f>
        <v>6.303923420870332</v>
      </c>
      <c r="N24" s="5">
        <f>Numbers!N24/SUM(Numbers!L24:P24)*100</f>
        <v>6.066188047106241</v>
      </c>
      <c r="O24" s="5">
        <f>Numbers!O24/SUM(Numbers!L24:P24)*100</f>
        <v>6.091378550286542</v>
      </c>
      <c r="P24" s="5">
        <f>Numbers!P24/SUM(Numbers!L24:P24)*100</f>
        <v>13.673720007557149</v>
      </c>
      <c r="Q24" s="5">
        <f>Numbers!Q24/SUM(Numbers!Q24:U24)*100</f>
        <v>64.66495125575327</v>
      </c>
      <c r="R24" s="5">
        <f>Numbers!R24/SUM(Numbers!Q24:U24)*100</f>
        <v>5.581125647809227</v>
      </c>
      <c r="S24" s="5">
        <f>Numbers!S24/SUM(Numbers!Q24:U24)*100</f>
        <v>5.898839077543822</v>
      </c>
      <c r="T24" s="5">
        <f>Numbers!T24/SUM(Numbers!Q24:U24)*100</f>
        <v>4.731071084856466</v>
      </c>
      <c r="U24" s="5">
        <f>Numbers!U24/SUM(Numbers!Q24:U24)*100</f>
        <v>19.124012934037214</v>
      </c>
      <c r="V24" s="5">
        <f>Numbers!V24/SUM(Numbers!V24:Z24)*100</f>
        <v>68.02547770700636</v>
      </c>
      <c r="W24" s="5">
        <f>Numbers!W24/SUM(Numbers!V24:Z24)*100</f>
        <v>3.7367303609341826</v>
      </c>
      <c r="X24" s="5">
        <f>Numbers!X24/SUM(Numbers!V24:Z24)*100</f>
        <v>8.70488322717622</v>
      </c>
      <c r="Y24" s="5">
        <f>Numbers!Y24/SUM(Numbers!V24:Z24)*100</f>
        <v>5.987261146496816</v>
      </c>
      <c r="Z24" s="5">
        <f>Numbers!Z24/SUM(Numbers!V24:Z24)*100</f>
        <v>13.545647558386412</v>
      </c>
      <c r="AA24" s="5">
        <f>Numbers!AA24/SUM(Numbers!AA24:AE24)*100</f>
        <v>76.37640449438202</v>
      </c>
      <c r="AB24" s="5">
        <f>Numbers!AB24/SUM(Numbers!AA24:AE24)*100</f>
        <v>3.1928838951310863</v>
      </c>
      <c r="AC24" s="5">
        <f>Numbers!AC24/SUM(Numbers!AA24:AE24)*100</f>
        <v>7.6123595505617985</v>
      </c>
      <c r="AD24" s="5">
        <f>Numbers!AD24/SUM(Numbers!AA24:AE24)*100</f>
        <v>3.951310861423221</v>
      </c>
      <c r="AE24" s="5">
        <f>Numbers!AE24/SUM(Numbers!AA24:AE24)*100</f>
        <v>8.867041198501873</v>
      </c>
      <c r="AF24" s="5">
        <f>Numbers!AF24/SUM(Numbers!AF24:AJ24)*100</f>
        <v>69.8874917273329</v>
      </c>
      <c r="AG24" s="5">
        <f>Numbers!AG24/SUM(Numbers!AF24:AJ24)*100</f>
        <v>7.282310674104188</v>
      </c>
      <c r="AH24" s="5">
        <f>Numbers!AH24/SUM(Numbers!AF24:AJ24)*100</f>
        <v>4.474331095773849</v>
      </c>
      <c r="AI24" s="5">
        <f>Numbers!AI24/SUM(Numbers!AF24:AJ24)*100</f>
        <v>3.9756074501276357</v>
      </c>
      <c r="AJ24" s="5">
        <f>Numbers!AJ24/SUM(Numbers!AF24:AJ24)*100</f>
        <v>14.380259052661435</v>
      </c>
      <c r="AK24" s="5">
        <f>(SUM(Numbers!V24,Numbers!AA24,Numbers!AF24)/SUM(Numbers!$V24:$AJ24))*100</f>
        <v>71.06047738648068</v>
      </c>
      <c r="AL24" s="5">
        <f>(SUM(Numbers!W24,Numbers!AB24,Numbers!AG24)/SUM(Numbers!$V24:$AJ24))*100</f>
        <v>6.342265507832969</v>
      </c>
      <c r="AM24" s="5">
        <f>(SUM(Numbers!X24,Numbers!AC24,Numbers!AH24)/SUM(Numbers!$V24:$AJ24))*100</f>
        <v>5.259924471026146</v>
      </c>
      <c r="AN24" s="5">
        <f>(SUM(Numbers!Y24,Numbers!AD24,Numbers!AI24)/SUM(Numbers!$V24:$AJ24))*100</f>
        <v>4.056520246462967</v>
      </c>
      <c r="AO24" s="5">
        <f>(SUM(Numbers!Z24,Numbers!AE24,Numbers!AJ24)/SUM(Numbers!$V24:$AJ24))*100</f>
        <v>13.280812388197244</v>
      </c>
    </row>
    <row r="25" spans="1:41" ht="12.75">
      <c r="A25" s="3" t="s">
        <v>27</v>
      </c>
      <c r="B25" s="5">
        <f>Numbers!B25/SUM(Numbers!B25:F25)*100</f>
        <v>75.79951934798508</v>
      </c>
      <c r="C25" s="5">
        <f>Numbers!C25/SUM(Numbers!B25:F25)*100</f>
        <v>1.9581345129044618</v>
      </c>
      <c r="D25" s="5">
        <f>Numbers!D25/SUM(Numbers!B25:F25)*100</f>
        <v>14.91066141896834</v>
      </c>
      <c r="E25" s="5">
        <f>Numbers!E25/SUM(Numbers!B25:F25)*100</f>
        <v>4.421998537146042</v>
      </c>
      <c r="F25" s="5">
        <f>Numbers!F25/SUM(Numbers!B25:F25)*100</f>
        <v>2.9096861829960643</v>
      </c>
      <c r="G25" s="5">
        <f>Numbers!G25/SUM(Numbers!G25:K25)*100</f>
        <v>88.50598982063876</v>
      </c>
      <c r="H25" s="5">
        <f>Numbers!H25/SUM(Numbers!G25:K25)*100</f>
        <v>2.1047718533994173</v>
      </c>
      <c r="I25" s="5">
        <f>Numbers!I25/SUM(Numbers!G25:K25)*100</f>
        <v>6.354321783388526</v>
      </c>
      <c r="J25" s="5">
        <f>Numbers!J25/SUM(Numbers!G25:K25)*100</f>
        <v>2.1003267174893874</v>
      </c>
      <c r="K25" s="5">
        <f>Numbers!K25/SUM(Numbers!G25:K25)*100</f>
        <v>0.934589825083902</v>
      </c>
      <c r="L25" s="5">
        <f>Numbers!L25/SUM(Numbers!L25:P25)*100</f>
        <v>76.56686015706869</v>
      </c>
      <c r="M25" s="5">
        <f>Numbers!M25/SUM(Numbers!L25:P25)*100</f>
        <v>2.8858720608493953</v>
      </c>
      <c r="N25" s="5">
        <f>Numbers!N25/SUM(Numbers!L25:P25)*100</f>
        <v>11.597649856942695</v>
      </c>
      <c r="O25" s="5">
        <f>Numbers!O25/SUM(Numbers!L25:P25)*100</f>
        <v>2.506740766033604</v>
      </c>
      <c r="P25" s="5">
        <f>Numbers!P25/SUM(Numbers!L25:P25)*100</f>
        <v>6.442877159105627</v>
      </c>
      <c r="Q25" s="5">
        <f>Numbers!Q25/SUM(Numbers!Q25:U25)*100</f>
        <v>75.8378742639654</v>
      </c>
      <c r="R25" s="5">
        <f>Numbers!R25/SUM(Numbers!Q25:U25)*100</f>
        <v>2.7114340591250623</v>
      </c>
      <c r="S25" s="5">
        <f>Numbers!S25/SUM(Numbers!Q25:U25)*100</f>
        <v>10.722064758424173</v>
      </c>
      <c r="T25" s="5">
        <f>Numbers!T25/SUM(Numbers!Q25:U25)*100</f>
        <v>2.1740941064230928</v>
      </c>
      <c r="U25" s="5">
        <f>Numbers!U25/SUM(Numbers!Q25:U25)*100</f>
        <v>8.55453281206226</v>
      </c>
      <c r="V25" s="5">
        <f>Numbers!V25/SUM(Numbers!V25:Z25)*100</f>
        <v>80.6668325454093</v>
      </c>
      <c r="W25" s="5">
        <f>Numbers!W25/SUM(Numbers!V25:Z25)*100</f>
        <v>2.2642448370241355</v>
      </c>
      <c r="X25" s="5">
        <f>Numbers!X25/SUM(Numbers!V25:Z25)*100</f>
        <v>6.394625528738492</v>
      </c>
      <c r="Y25" s="5">
        <f>Numbers!Y25/SUM(Numbers!V25:Z25)*100</f>
        <v>2.0651903458571783</v>
      </c>
      <c r="Z25" s="5">
        <f>Numbers!Z25/SUM(Numbers!V25:Z25)*100</f>
        <v>8.609106742970889</v>
      </c>
      <c r="AA25" s="5">
        <f>Numbers!AA25/SUM(Numbers!AA25:AE25)*100</f>
        <v>81.75163121319824</v>
      </c>
      <c r="AB25" s="5">
        <f>Numbers!AB25/SUM(Numbers!AA25:AE25)*100</f>
        <v>1.6338655774229482</v>
      </c>
      <c r="AC25" s="5">
        <f>Numbers!AC25/SUM(Numbers!AA25:AE25)*100</f>
        <v>9.346984244867647</v>
      </c>
      <c r="AD25" s="5">
        <f>Numbers!AD25/SUM(Numbers!AA25:AE25)*100</f>
        <v>1.824836878680176</v>
      </c>
      <c r="AE25" s="5">
        <f>Numbers!AE25/SUM(Numbers!AA25:AE25)*100</f>
        <v>5.44268208583099</v>
      </c>
      <c r="AF25" s="5">
        <f>Numbers!AF25/SUM(Numbers!AF25:AJ25)*100</f>
        <v>79.24115924290773</v>
      </c>
      <c r="AG25" s="5">
        <f>Numbers!AG25/SUM(Numbers!AF25:AJ25)*100</f>
        <v>3.6171700834899676</v>
      </c>
      <c r="AH25" s="5">
        <f>Numbers!AH25/SUM(Numbers!AF25:AJ25)*100</f>
        <v>8.126065480613716</v>
      </c>
      <c r="AI25" s="5">
        <f>Numbers!AI25/SUM(Numbers!AF25:AJ25)*100</f>
        <v>1.949556322944442</v>
      </c>
      <c r="AJ25" s="5">
        <f>Numbers!AJ25/SUM(Numbers!AF25:AJ25)*100</f>
        <v>7.066048870044149</v>
      </c>
      <c r="AK25" s="5">
        <f>(SUM(Numbers!V25,Numbers!AA25,Numbers!AF25)/SUM(Numbers!$V25:$AJ25))*100</f>
        <v>80.01428071811611</v>
      </c>
      <c r="AL25" s="5">
        <f>(SUM(Numbers!W25,Numbers!AB25,Numbers!AG25)/SUM(Numbers!$V25:$AJ25))*100</f>
        <v>2.9931219398461177</v>
      </c>
      <c r="AM25" s="5">
        <f>(SUM(Numbers!X25,Numbers!AC25,Numbers!AH25)/SUM(Numbers!$V25:$AJ25))*100</f>
        <v>8.360048962462113</v>
      </c>
      <c r="AN25" s="5">
        <f>(SUM(Numbers!Y25,Numbers!AD25,Numbers!AI25)/SUM(Numbers!$V25:$AJ25))*100</f>
        <v>1.9220680811377944</v>
      </c>
      <c r="AO25" s="5">
        <f>(SUM(Numbers!Z25,Numbers!AE25,Numbers!AJ25)/SUM(Numbers!$V25:$AJ25))*100</f>
        <v>6.710480298437864</v>
      </c>
    </row>
    <row r="26" spans="1:41" ht="12.75">
      <c r="A26" s="3" t="s">
        <v>28</v>
      </c>
      <c r="B26" s="5">
        <f>Numbers!B26/SUM(Numbers!B26:F26)*100</f>
        <v>84.93482508498167</v>
      </c>
      <c r="C26" s="5">
        <f>Numbers!C26/SUM(Numbers!B26:F26)*100</f>
        <v>3.954658601215171</v>
      </c>
      <c r="D26" s="5">
        <f>Numbers!D26/SUM(Numbers!B26:F26)*100</f>
        <v>3.8944353737854978</v>
      </c>
      <c r="E26" s="5">
        <f>Numbers!E26/SUM(Numbers!B26:F26)*100</f>
        <v>3.8328738524129444</v>
      </c>
      <c r="F26" s="5">
        <f>Numbers!F26/SUM(Numbers!B26:F26)*100</f>
        <v>3.3832070876047213</v>
      </c>
      <c r="G26" s="5">
        <f>Numbers!G26/SUM(Numbers!G26:K26)*100</f>
        <v>90.45353133932929</v>
      </c>
      <c r="H26" s="5">
        <f>Numbers!H26/SUM(Numbers!G26:K26)*100</f>
        <v>3.97406400334658</v>
      </c>
      <c r="I26" s="5">
        <f>Numbers!I26/SUM(Numbers!G26:K26)*100</f>
        <v>2.933486718259778</v>
      </c>
      <c r="J26" s="5">
        <f>Numbers!J26/SUM(Numbers!G26:K26)*100</f>
        <v>1.542564317088475</v>
      </c>
      <c r="K26" s="5">
        <f>Numbers!K26/SUM(Numbers!G26:K26)*100</f>
        <v>1.0963536219758767</v>
      </c>
      <c r="L26" s="5">
        <f>Numbers!L26/SUM(Numbers!L26:P26)*100</f>
        <v>70.14056735784251</v>
      </c>
      <c r="M26" s="5">
        <f>Numbers!M26/SUM(Numbers!L26:P26)*100</f>
        <v>3.320188271212314</v>
      </c>
      <c r="N26" s="5">
        <f>Numbers!N26/SUM(Numbers!L26:P26)*100</f>
        <v>4.132743925709197</v>
      </c>
      <c r="O26" s="5">
        <f>Numbers!O26/SUM(Numbers!L26:P26)*100</f>
        <v>1.3738710087775092</v>
      </c>
      <c r="P26" s="5">
        <f>Numbers!P26/SUM(Numbers!L26:P26)*100</f>
        <v>21.032629436458468</v>
      </c>
      <c r="Q26" s="5">
        <f>Numbers!Q26/SUM(Numbers!Q26:U26)*100</f>
        <v>76.66679016200824</v>
      </c>
      <c r="R26" s="5">
        <f>Numbers!R26/SUM(Numbers!Q26:U26)*100</f>
        <v>3.1914724702420334</v>
      </c>
      <c r="S26" s="5">
        <f>Numbers!S26/SUM(Numbers!Q26:U26)*100</f>
        <v>3.2052333797322974</v>
      </c>
      <c r="T26" s="5">
        <f>Numbers!T26/SUM(Numbers!Q26:U26)*100</f>
        <v>1.2405989171222762</v>
      </c>
      <c r="U26" s="5">
        <f>Numbers!U26/SUM(Numbers!Q26:U26)*100</f>
        <v>15.695905070895147</v>
      </c>
      <c r="V26" s="5">
        <f>Numbers!V26/SUM(Numbers!V26:Z26)*100</f>
        <v>77.25726504033433</v>
      </c>
      <c r="W26" s="5">
        <f>Numbers!W26/SUM(Numbers!V26:Z26)*100</f>
        <v>4.65545728447857</v>
      </c>
      <c r="X26" s="5">
        <f>Numbers!X26/SUM(Numbers!V26:Z26)*100</f>
        <v>6.123044027602294</v>
      </c>
      <c r="Y26" s="5">
        <f>Numbers!Y26/SUM(Numbers!V26:Z26)*100</f>
        <v>1.477305860627855</v>
      </c>
      <c r="Z26" s="5">
        <f>Numbers!Z26/SUM(Numbers!V26:Z26)*100</f>
        <v>10.486927786956944</v>
      </c>
      <c r="AA26" s="5">
        <f>Numbers!AA26/SUM(Numbers!AA26:AE26)*100</f>
        <v>84.98640072529466</v>
      </c>
      <c r="AB26" s="5">
        <f>Numbers!AB26/SUM(Numbers!AA26:AE26)*100</f>
        <v>2.656391659111514</v>
      </c>
      <c r="AC26" s="5">
        <f>Numbers!AC26/SUM(Numbers!AA26:AE26)*100</f>
        <v>2.7198549410698094</v>
      </c>
      <c r="AD26" s="5">
        <f>Numbers!AD26/SUM(Numbers!AA26:AE26)*100</f>
        <v>1.1060743427017226</v>
      </c>
      <c r="AE26" s="5">
        <f>Numbers!AE26/SUM(Numbers!AA26:AE26)*100</f>
        <v>8.531278331822303</v>
      </c>
      <c r="AF26" s="5">
        <f>Numbers!AF26/SUM(Numbers!AF26:AJ26)*100</f>
        <v>86.11866235167206</v>
      </c>
      <c r="AG26" s="5">
        <f>Numbers!AG26/SUM(Numbers!AF26:AJ26)*100</f>
        <v>3.7583603020496223</v>
      </c>
      <c r="AH26" s="5">
        <f>Numbers!AH26/SUM(Numbers!AF26:AJ26)*100</f>
        <v>1.803667745415318</v>
      </c>
      <c r="AI26" s="5">
        <f>Numbers!AI26/SUM(Numbers!AF26:AJ26)*100</f>
        <v>1.15210355987055</v>
      </c>
      <c r="AJ26" s="5">
        <f>Numbers!AJ26/SUM(Numbers!AF26:AJ26)*100</f>
        <v>7.16720604099245</v>
      </c>
      <c r="AK26" s="5">
        <f>(SUM(Numbers!V26,Numbers!AA26,Numbers!AF26)/SUM(Numbers!$V26:$AJ26))*100</f>
        <v>83.78882545961254</v>
      </c>
      <c r="AL26" s="5">
        <f>(SUM(Numbers!W26,Numbers!AB26,Numbers!AG26)/SUM(Numbers!$V26:$AJ26))*100</f>
        <v>3.6926327145233064</v>
      </c>
      <c r="AM26" s="5">
        <f>(SUM(Numbers!X26,Numbers!AC26,Numbers!AH26)/SUM(Numbers!$V26:$AJ26))*100</f>
        <v>3.0296219715017756</v>
      </c>
      <c r="AN26" s="5">
        <f>(SUM(Numbers!Y26,Numbers!AD26,Numbers!AI26)/SUM(Numbers!$V26:$AJ26))*100</f>
        <v>1.2158942778801636</v>
      </c>
      <c r="AO26" s="5">
        <f>(SUM(Numbers!Z26,Numbers!AE26,Numbers!AJ26)/SUM(Numbers!$V26:$AJ26))*100</f>
        <v>8.273025576482222</v>
      </c>
    </row>
    <row r="27" spans="1:41" ht="12.75">
      <c r="A27" s="3" t="s">
        <v>29</v>
      </c>
      <c r="B27" s="5">
        <f>Numbers!B27/SUM(Numbers!B27:F27)*100</f>
        <v>52.519293794270006</v>
      </c>
      <c r="C27" s="5">
        <f>Numbers!C27/SUM(Numbers!B27:F27)*100</f>
        <v>0.6216301934665398</v>
      </c>
      <c r="D27" s="5">
        <f>Numbers!D27/SUM(Numbers!B27:F27)*100</f>
        <v>43.94333439052754</v>
      </c>
      <c r="E27" s="5">
        <f>Numbers!E27/SUM(Numbers!B27:F27)*100</f>
        <v>1.7211121683053177</v>
      </c>
      <c r="F27" s="5">
        <f>Numbers!F27/SUM(Numbers!B27:F27)*100</f>
        <v>1.1946294534305952</v>
      </c>
      <c r="G27" s="5">
        <f>Numbers!G27/SUM(Numbers!G27:K27)*100</f>
        <v>52.33162759986795</v>
      </c>
      <c r="H27" s="5">
        <f>Numbers!H27/SUM(Numbers!G27:K27)*100</f>
        <v>0.6272697259821723</v>
      </c>
      <c r="I27" s="5">
        <f>Numbers!I27/SUM(Numbers!G27:K27)*100</f>
        <v>46.72334103664576</v>
      </c>
      <c r="J27" s="5">
        <f>Numbers!J27/SUM(Numbers!G27:K27)*100</f>
        <v>0.22697259821723342</v>
      </c>
      <c r="K27" s="5">
        <f>Numbers!K27/SUM(Numbers!G27:K27)*100</f>
        <v>0.09078903928689336</v>
      </c>
      <c r="L27" s="5">
        <f>Numbers!L27/SUM(Numbers!L27:P27)*100</f>
        <v>59.33258663855581</v>
      </c>
      <c r="M27" s="5">
        <f>Numbers!M27/SUM(Numbers!L27:P27)*100</f>
        <v>0.5106074581631309</v>
      </c>
      <c r="N27" s="5">
        <f>Numbers!N27/SUM(Numbers!L27:P27)*100</f>
        <v>37.62682830412439</v>
      </c>
      <c r="O27" s="5">
        <f>Numbers!O27/SUM(Numbers!L27:P27)*100</f>
        <v>0.44801686651732775</v>
      </c>
      <c r="P27" s="5">
        <f>Numbers!P27/SUM(Numbers!L27:P27)*100</f>
        <v>2.0819607326393466</v>
      </c>
      <c r="Q27" s="5">
        <f>Numbers!Q27/SUM(Numbers!Q27:U27)*100</f>
        <v>62.045554802405775</v>
      </c>
      <c r="R27" s="5">
        <f>Numbers!R27/SUM(Numbers!Q27:U27)*100</f>
        <v>0.6918218693177539</v>
      </c>
      <c r="S27" s="5">
        <f>Numbers!S27/SUM(Numbers!Q27:U27)*100</f>
        <v>34.91387194301884</v>
      </c>
      <c r="T27" s="5">
        <f>Numbers!T27/SUM(Numbers!Q27:U27)*100</f>
        <v>0.5401159850661158</v>
      </c>
      <c r="U27" s="5">
        <f>Numbers!U27/SUM(Numbers!Q27:U27)*100</f>
        <v>1.808635400191515</v>
      </c>
      <c r="V27" s="5">
        <f>Numbers!V27/SUM(Numbers!V27:Z27)*100</f>
        <v>49.24568965517241</v>
      </c>
      <c r="W27" s="5">
        <f>Numbers!W27/SUM(Numbers!V27:Z27)*100</f>
        <v>0.4849137931034483</v>
      </c>
      <c r="X27" s="5">
        <f>Numbers!X27/SUM(Numbers!V27:Z27)*100</f>
        <v>49.19181034482759</v>
      </c>
      <c r="Y27" s="5">
        <f>Numbers!Y27/SUM(Numbers!V27:Z27)*100</f>
        <v>0.16163793103448276</v>
      </c>
      <c r="Z27" s="5">
        <f>Numbers!Z27/SUM(Numbers!V27:Z27)*100</f>
        <v>0.9159482758620688</v>
      </c>
      <c r="AA27" s="5">
        <f>Numbers!AA27/SUM(Numbers!AA27:AE27)*100</f>
        <v>66.7800118273211</v>
      </c>
      <c r="AB27" s="5">
        <f>Numbers!AB27/SUM(Numbers!AA27:AE27)*100</f>
        <v>0.517445298639858</v>
      </c>
      <c r="AC27" s="5">
        <f>Numbers!AC27/SUM(Numbers!AA27:AE27)*100</f>
        <v>30.7806031933767</v>
      </c>
      <c r="AD27" s="5">
        <f>Numbers!AD27/SUM(Numbers!AA27:AE27)*100</f>
        <v>0.6209343583678296</v>
      </c>
      <c r="AE27" s="5">
        <f>Numbers!AE27/SUM(Numbers!AA27:AE27)*100</f>
        <v>1.3010053222945004</v>
      </c>
      <c r="AF27" s="5">
        <f>Numbers!AF27/SUM(Numbers!AF27:AJ27)*100</f>
        <v>69.3210775391336</v>
      </c>
      <c r="AG27" s="5">
        <f>Numbers!AG27/SUM(Numbers!AF27:AJ27)*100</f>
        <v>0.973789588642155</v>
      </c>
      <c r="AH27" s="5">
        <f>Numbers!AH27/SUM(Numbers!AF27:AJ27)*100</f>
        <v>27.17510010921005</v>
      </c>
      <c r="AI27" s="5">
        <f>Numbers!AI27/SUM(Numbers!AF27:AJ27)*100</f>
        <v>0.6825627957772115</v>
      </c>
      <c r="AJ27" s="5">
        <f>Numbers!AJ27/SUM(Numbers!AF27:AJ27)*100</f>
        <v>1.8474699672369859</v>
      </c>
      <c r="AK27" s="5">
        <f>(SUM(Numbers!V27,Numbers!AA27,Numbers!AF27)/SUM(Numbers!$V27:$AJ27))*100</f>
        <v>66.54426764585884</v>
      </c>
      <c r="AL27" s="5">
        <f>(SUM(Numbers!W27,Numbers!AB27,Numbers!AG27)/SUM(Numbers!$V27:$AJ27))*100</f>
        <v>0.770093839249286</v>
      </c>
      <c r="AM27" s="5">
        <f>(SUM(Numbers!X27,Numbers!AC27,Numbers!AH27)/SUM(Numbers!$V27:$AJ27))*100</f>
        <v>30.502855977152183</v>
      </c>
      <c r="AN27" s="5">
        <f>(SUM(Numbers!Y27,Numbers!AD27,Numbers!AI27)/SUM(Numbers!$V27:$AJ27))*100</f>
        <v>0.6119951040391677</v>
      </c>
      <c r="AO27" s="5">
        <f>(SUM(Numbers!Z27,Numbers!AE27,Numbers!AJ27)/SUM(Numbers!$V27:$AJ27))*100</f>
        <v>1.5707874337005303</v>
      </c>
    </row>
    <row r="28" spans="1:41" ht="12.75">
      <c r="A28" s="3" t="s">
        <v>30</v>
      </c>
      <c r="B28" s="5">
        <f>Numbers!B28/SUM(Numbers!B28:F28)*100</f>
        <v>80.7689509675542</v>
      </c>
      <c r="C28" s="5">
        <f>Numbers!C28/SUM(Numbers!B28:F28)*100</f>
        <v>1.1530627091517534</v>
      </c>
      <c r="D28" s="5">
        <f>Numbers!D28/SUM(Numbers!B28:F28)*100</f>
        <v>12.739463601532567</v>
      </c>
      <c r="E28" s="5">
        <f>Numbers!E28/SUM(Numbers!B28:F28)*100</f>
        <v>2.9547989718221057</v>
      </c>
      <c r="F28" s="5">
        <f>Numbers!F28/SUM(Numbers!B28:F28)*100</f>
        <v>2.383723749939376</v>
      </c>
      <c r="G28" s="5">
        <f>Numbers!G28/SUM(Numbers!G28:K28)*100</f>
        <v>84.33431728731456</v>
      </c>
      <c r="H28" s="5">
        <f>Numbers!H28/SUM(Numbers!G28:K28)*100</f>
        <v>1.5686497123826824</v>
      </c>
      <c r="I28" s="5">
        <f>Numbers!I28/SUM(Numbers!G28:K28)*100</f>
        <v>12.645700877989707</v>
      </c>
      <c r="J28" s="5">
        <f>Numbers!J28/SUM(Numbers!G28:K28)*100</f>
        <v>1.2166969421737814</v>
      </c>
      <c r="K28" s="5">
        <f>Numbers!K28/SUM(Numbers!G28:K28)*100</f>
        <v>0.23463518013926732</v>
      </c>
      <c r="L28" s="5">
        <f>Numbers!L28/SUM(Numbers!L28:P28)*100</f>
        <v>81.50249799543576</v>
      </c>
      <c r="M28" s="5">
        <f>Numbers!M28/SUM(Numbers!L28:P28)*100</f>
        <v>2.0518513949711137</v>
      </c>
      <c r="N28" s="5">
        <f>Numbers!N28/SUM(Numbers!L28:P28)*100</f>
        <v>9.854232200497542</v>
      </c>
      <c r="O28" s="5">
        <f>Numbers!O28/SUM(Numbers!L28:P28)*100</f>
        <v>1.8174715763070788</v>
      </c>
      <c r="P28" s="5">
        <f>Numbers!P28/SUM(Numbers!L28:P28)*100</f>
        <v>4.7739468327885035</v>
      </c>
      <c r="Q28" s="5">
        <f>Numbers!Q28/SUM(Numbers!Q28:U28)*100</f>
        <v>80.19004139106998</v>
      </c>
      <c r="R28" s="5">
        <f>Numbers!R28/SUM(Numbers!Q28:U28)*100</f>
        <v>2.107598447032723</v>
      </c>
      <c r="S28" s="5">
        <f>Numbers!S28/SUM(Numbers!Q28:U28)*100</f>
        <v>9.479609282967322</v>
      </c>
      <c r="T28" s="5">
        <f>Numbers!T28/SUM(Numbers!Q28:U28)*100</f>
        <v>2.031050178077859</v>
      </c>
      <c r="U28" s="5">
        <f>Numbers!U28/SUM(Numbers!Q28:U28)*100</f>
        <v>6.191700700852115</v>
      </c>
      <c r="V28" s="5">
        <f>Numbers!V28/SUM(Numbers!V28:Z28)*100</f>
        <v>84.68772606703642</v>
      </c>
      <c r="W28" s="5">
        <f>Numbers!W28/SUM(Numbers!V28:Z28)*100</f>
        <v>1.1333494092114782</v>
      </c>
      <c r="X28" s="5">
        <f>Numbers!X28/SUM(Numbers!V28:Z28)*100</f>
        <v>11.478176995418375</v>
      </c>
      <c r="Y28" s="5">
        <f>Numbers!Y28/SUM(Numbers!V28:Z28)*100</f>
        <v>0.8198697853870267</v>
      </c>
      <c r="Z28" s="5">
        <f>Numbers!Z28/SUM(Numbers!V28:Z28)*100</f>
        <v>1.8808777429467085</v>
      </c>
      <c r="AA28" s="5">
        <f>Numbers!AA28/SUM(Numbers!AA28:AE28)*100</f>
        <v>84.3063283976233</v>
      </c>
      <c r="AB28" s="5">
        <f>Numbers!AB28/SUM(Numbers!AA28:AE28)*100</f>
        <v>1.131755163632934</v>
      </c>
      <c r="AC28" s="5">
        <f>Numbers!AC28/SUM(Numbers!AA28:AE28)*100</f>
        <v>10.119777421484486</v>
      </c>
      <c r="AD28" s="5">
        <f>Numbers!AD28/SUM(Numbers!AA28:AE28)*100</f>
        <v>1.8673960199943411</v>
      </c>
      <c r="AE28" s="5">
        <f>Numbers!AE28/SUM(Numbers!AA28:AE28)*100</f>
        <v>2.574742997264925</v>
      </c>
      <c r="AF28" s="5">
        <f>Numbers!AF28/SUM(Numbers!AF28:AJ28)*100</f>
        <v>81.48493424338272</v>
      </c>
      <c r="AG28" s="5">
        <f>Numbers!AG28/SUM(Numbers!AF28:AJ28)*100</f>
        <v>2.5470284667887464</v>
      </c>
      <c r="AH28" s="5">
        <f>Numbers!AH28/SUM(Numbers!AF28:AJ28)*100</f>
        <v>6.7920759114366565</v>
      </c>
      <c r="AI28" s="5">
        <f>Numbers!AI28/SUM(Numbers!AF28:AJ28)*100</f>
        <v>2.4504744464791077</v>
      </c>
      <c r="AJ28" s="5">
        <f>Numbers!AJ28/SUM(Numbers!AF28:AJ28)*100</f>
        <v>6.7254869319127675</v>
      </c>
      <c r="AK28" s="5">
        <f>(SUM(Numbers!V28,Numbers!AA28,Numbers!AF28)/SUM(Numbers!$V28:$AJ28))*100</f>
        <v>82.44948085296416</v>
      </c>
      <c r="AL28" s="5">
        <f>(SUM(Numbers!W28,Numbers!AB28,Numbers!AG28)/SUM(Numbers!$V28:$AJ28))*100</f>
        <v>2.081053924305013</v>
      </c>
      <c r="AM28" s="5">
        <f>(SUM(Numbers!X28,Numbers!AC28,Numbers!AH28)/SUM(Numbers!$V28:$AJ28))*100</f>
        <v>8.013843920955676</v>
      </c>
      <c r="AN28" s="5">
        <f>(SUM(Numbers!Y28,Numbers!AD28,Numbers!AI28)/SUM(Numbers!$V28:$AJ28))*100</f>
        <v>2.1614379814670093</v>
      </c>
      <c r="AO28" s="5">
        <f>(SUM(Numbers!Z28,Numbers!AE28,Numbers!AJ28)/SUM(Numbers!$V28:$AJ28))*100</f>
        <v>5.2941833203081385</v>
      </c>
    </row>
    <row r="29" spans="1:41" ht="12.75">
      <c r="A29" s="3" t="s">
        <v>31</v>
      </c>
      <c r="B29" s="5">
        <f>Numbers!B29/SUM(Numbers!B29:F29)*100</f>
        <v>85.97892950576257</v>
      </c>
      <c r="C29" s="5">
        <f>Numbers!C29/SUM(Numbers!B29:F29)*100</f>
        <v>0.5232270381107262</v>
      </c>
      <c r="D29" s="5">
        <f>Numbers!D29/SUM(Numbers!B29:F29)*100</f>
        <v>0.3676730538075373</v>
      </c>
      <c r="E29" s="5">
        <f>Numbers!E29/SUM(Numbers!B29:F29)*100</f>
        <v>2.9413844304602983</v>
      </c>
      <c r="F29" s="5">
        <f>Numbers!F29/SUM(Numbers!B29:F29)*100</f>
        <v>10.18878597185887</v>
      </c>
      <c r="G29" s="5">
        <f>Numbers!G29/SUM(Numbers!G29:K29)*100</f>
        <v>91.56195542511234</v>
      </c>
      <c r="H29" s="5">
        <f>Numbers!H29/SUM(Numbers!G29:K29)*100</f>
        <v>0.7520865816747684</v>
      </c>
      <c r="I29" s="5">
        <f>Numbers!I29/SUM(Numbers!G29:K29)*100</f>
        <v>0.21095111437219113</v>
      </c>
      <c r="J29" s="5">
        <f>Numbers!J29/SUM(Numbers!G29:K29)*100</f>
        <v>1.2290195359075484</v>
      </c>
      <c r="K29" s="5">
        <f>Numbers!K29/SUM(Numbers!G29:K29)*100</f>
        <v>6.245987342933137</v>
      </c>
      <c r="L29" s="5">
        <f>Numbers!L29/SUM(Numbers!L29:P29)*100</f>
        <v>83.139684998709</v>
      </c>
      <c r="M29" s="5">
        <f>Numbers!M29/SUM(Numbers!L29:P29)*100</f>
        <v>0.8262328943971081</v>
      </c>
      <c r="N29" s="5">
        <f>Numbers!N29/SUM(Numbers!L29:P29)*100</f>
        <v>0.5163955589981926</v>
      </c>
      <c r="O29" s="5">
        <f>Numbers!O29/SUM(Numbers!L29:P29)*100</f>
        <v>2.0010327911179964</v>
      </c>
      <c r="P29" s="5">
        <f>Numbers!P29/SUM(Numbers!L29:P29)*100</f>
        <v>13.516653756777691</v>
      </c>
      <c r="Q29" s="5">
        <f>Numbers!Q29/SUM(Numbers!Q29:U29)*100</f>
        <v>79.54267587483065</v>
      </c>
      <c r="R29" s="5">
        <f>Numbers!R29/SUM(Numbers!Q29:U29)*100</f>
        <v>0.7798301556355947</v>
      </c>
      <c r="S29" s="5">
        <f>Numbers!S29/SUM(Numbers!Q29:U29)*100</f>
        <v>0.4163499983478175</v>
      </c>
      <c r="T29" s="5">
        <f>Numbers!T29/SUM(Numbers!Q29:U29)*100</f>
        <v>1.3052242011697452</v>
      </c>
      <c r="U29" s="5">
        <f>Numbers!U29/SUM(Numbers!Q29:U29)*100</f>
        <v>17.95591977001619</v>
      </c>
      <c r="V29" s="5">
        <f>Numbers!V29/SUM(Numbers!V29:Z29)*100</f>
        <v>69.70588235294117</v>
      </c>
      <c r="W29" s="5">
        <f>Numbers!W29/SUM(Numbers!V29:Z29)*100</f>
        <v>0</v>
      </c>
      <c r="X29" s="5">
        <f>Numbers!X29/SUM(Numbers!V29:Z29)*100</f>
        <v>0</v>
      </c>
      <c r="Y29" s="5">
        <f>Numbers!Y29/SUM(Numbers!V29:Z29)*100</f>
        <v>1.1764705882352942</v>
      </c>
      <c r="Z29" s="5">
        <f>Numbers!Z29/SUM(Numbers!V29:Z29)*100</f>
        <v>29.117647058823533</v>
      </c>
      <c r="AA29" s="5">
        <f>Numbers!AA29/SUM(Numbers!AA29:AE29)*100</f>
        <v>75.86427656850192</v>
      </c>
      <c r="AB29" s="5">
        <f>Numbers!AB29/SUM(Numbers!AA29:AE29)*100</f>
        <v>0.5121638924455826</v>
      </c>
      <c r="AC29" s="5">
        <f>Numbers!AC29/SUM(Numbers!AA29:AE29)*100</f>
        <v>0.2560819462227913</v>
      </c>
      <c r="AD29" s="5">
        <f>Numbers!AD29/SUM(Numbers!AA29:AE29)*100</f>
        <v>1.088348271446863</v>
      </c>
      <c r="AE29" s="5">
        <f>Numbers!AE29/SUM(Numbers!AA29:AE29)*100</f>
        <v>22.279129321382843</v>
      </c>
      <c r="AF29" s="5">
        <f>Numbers!AF29/SUM(Numbers!AF29:AJ29)*100</f>
        <v>83.44614194546509</v>
      </c>
      <c r="AG29" s="5">
        <f>Numbers!AG29/SUM(Numbers!AF29:AJ29)*100</f>
        <v>0.8895764842390254</v>
      </c>
      <c r="AH29" s="5">
        <f>Numbers!AH29/SUM(Numbers!AF29:AJ29)*100</f>
        <v>0.5994971959002127</v>
      </c>
      <c r="AI29" s="5">
        <f>Numbers!AI29/SUM(Numbers!AF29:AJ29)*100</f>
        <v>3.3842583639528137</v>
      </c>
      <c r="AJ29" s="5">
        <f>Numbers!AJ29/SUM(Numbers!AF29:AJ29)*100</f>
        <v>11.680526010442854</v>
      </c>
      <c r="AK29" s="5">
        <f>(SUM(Numbers!V29,Numbers!AA29,Numbers!AF29)/SUM(Numbers!$V29:$AJ29))*100</f>
        <v>81.11126820302559</v>
      </c>
      <c r="AL29" s="5">
        <f>(SUM(Numbers!W29,Numbers!AB29,Numbers!AG29)/SUM(Numbers!$V29:$AJ29))*100</f>
        <v>0.7634667043687262</v>
      </c>
      <c r="AM29" s="5">
        <f>(SUM(Numbers!X29,Numbers!AC29,Numbers!AH29)/SUM(Numbers!$V29:$AJ29))*100</f>
        <v>0.49483953060935953</v>
      </c>
      <c r="AN29" s="5">
        <f>(SUM(Numbers!Y29,Numbers!AD29,Numbers!AI29)/SUM(Numbers!$V29:$AJ29))*100</f>
        <v>2.7711013714124135</v>
      </c>
      <c r="AO29" s="5">
        <f>(SUM(Numbers!Z29,Numbers!AE29,Numbers!AJ29)/SUM(Numbers!$V29:$AJ29))*100</f>
        <v>14.859324190583912</v>
      </c>
    </row>
    <row r="30" spans="1:41" ht="12.75">
      <c r="A30" s="3" t="s">
        <v>32</v>
      </c>
      <c r="B30" s="5">
        <f>Numbers!B30/SUM(Numbers!B30:F30)*100</f>
        <v>84.90961488079644</v>
      </c>
      <c r="C30" s="5">
        <f>Numbers!C30/SUM(Numbers!B30:F30)*100</f>
        <v>1.2912159886223287</v>
      </c>
      <c r="D30" s="5">
        <f>Numbers!D30/SUM(Numbers!B30:F30)*100</f>
        <v>4.685804109435233</v>
      </c>
      <c r="E30" s="5">
        <f>Numbers!E30/SUM(Numbers!B30:F30)*100</f>
        <v>6.8041468617837495</v>
      </c>
      <c r="F30" s="5">
        <f>Numbers!F30/SUM(Numbers!B30:F30)*100</f>
        <v>2.3092181593622514</v>
      </c>
      <c r="G30" s="5">
        <f>Numbers!G30/SUM(Numbers!G30:K30)*100</f>
        <v>90.40150875973994</v>
      </c>
      <c r="H30" s="5">
        <f>Numbers!H30/SUM(Numbers!G30:K30)*100</f>
        <v>1.62290932552484</v>
      </c>
      <c r="I30" s="5">
        <f>Numbers!I30/SUM(Numbers!G30:K30)*100</f>
        <v>4.010124571939054</v>
      </c>
      <c r="J30" s="5">
        <f>Numbers!J30/SUM(Numbers!G30:K30)*100</f>
        <v>3.3401161347957715</v>
      </c>
      <c r="K30" s="5">
        <f>Numbers!K30/SUM(Numbers!G30:K30)*100</f>
        <v>0.625341208000397</v>
      </c>
      <c r="L30" s="5">
        <f>Numbers!L30/SUM(Numbers!L30:P30)*100</f>
        <v>87.16909134271404</v>
      </c>
      <c r="M30" s="5">
        <f>Numbers!M30/SUM(Numbers!L30:P30)*100</f>
        <v>1.8721678988790842</v>
      </c>
      <c r="N30" s="5">
        <f>Numbers!N30/SUM(Numbers!L30:P30)*100</f>
        <v>3.0407822561411875</v>
      </c>
      <c r="O30" s="5">
        <f>Numbers!O30/SUM(Numbers!L30:P30)*100</f>
        <v>2.2776055330312426</v>
      </c>
      <c r="P30" s="5">
        <f>Numbers!P30/SUM(Numbers!L30:P30)*100</f>
        <v>5.6403529692344385</v>
      </c>
      <c r="Q30" s="5">
        <f>Numbers!Q30/SUM(Numbers!Q30:U30)*100</f>
        <v>86.09086121351554</v>
      </c>
      <c r="R30" s="5">
        <f>Numbers!R30/SUM(Numbers!Q30:U30)*100</f>
        <v>1.6520220639188403</v>
      </c>
      <c r="S30" s="5">
        <f>Numbers!S30/SUM(Numbers!Q30:U30)*100</f>
        <v>3.2014857111178867</v>
      </c>
      <c r="T30" s="5">
        <f>Numbers!T30/SUM(Numbers!Q30:U30)*100</f>
        <v>1.8294204063530783</v>
      </c>
      <c r="U30" s="5">
        <f>Numbers!U30/SUM(Numbers!Q30:U30)*100</f>
        <v>7.226210605094659</v>
      </c>
      <c r="V30" s="5">
        <f>Numbers!V30/SUM(Numbers!V30:Z30)*100</f>
        <v>87.00343305541932</v>
      </c>
      <c r="W30" s="5">
        <f>Numbers!W30/SUM(Numbers!V30:Z30)*100</f>
        <v>1.2751348700343306</v>
      </c>
      <c r="X30" s="5">
        <f>Numbers!X30/SUM(Numbers!V30:Z30)*100</f>
        <v>7.405590975968613</v>
      </c>
      <c r="Y30" s="5">
        <f>Numbers!Y30/SUM(Numbers!V30:Z30)*100</f>
        <v>2.501226091221187</v>
      </c>
      <c r="Z30" s="5">
        <f>Numbers!Z30/SUM(Numbers!V30:Z30)*100</f>
        <v>1.8146150073565472</v>
      </c>
      <c r="AA30" s="5">
        <f>Numbers!AA30/SUM(Numbers!AA30:AE30)*100</f>
        <v>92.0369894682764</v>
      </c>
      <c r="AB30" s="5">
        <f>Numbers!AB30/SUM(Numbers!AA30:AE30)*100</f>
        <v>1.4384793218597483</v>
      </c>
      <c r="AC30" s="5">
        <f>Numbers!AC30/SUM(Numbers!AA30:AE30)*100</f>
        <v>2.851271512972001</v>
      </c>
      <c r="AD30" s="5">
        <f>Numbers!AD30/SUM(Numbers!AA30:AE30)*100</f>
        <v>2.003596198304649</v>
      </c>
      <c r="AE30" s="5">
        <f>Numbers!AE30/SUM(Numbers!AA30:AE30)*100</f>
        <v>1.6696634985872076</v>
      </c>
      <c r="AF30" s="5">
        <f>Numbers!AF30/SUM(Numbers!AF30:AJ30)*100</f>
        <v>88.65729971154741</v>
      </c>
      <c r="AG30" s="5">
        <f>Numbers!AG30/SUM(Numbers!AF30:AJ30)*100</f>
        <v>2.3169256536707916</v>
      </c>
      <c r="AH30" s="5">
        <f>Numbers!AH30/SUM(Numbers!AF30:AJ30)*100</f>
        <v>2.6891225458267423</v>
      </c>
      <c r="AI30" s="5">
        <f>Numbers!AI30/SUM(Numbers!AF30:AJ30)*100</f>
        <v>1.7121057039173722</v>
      </c>
      <c r="AJ30" s="5">
        <f>Numbers!AJ30/SUM(Numbers!AF30:AJ30)*100</f>
        <v>4.624546385037685</v>
      </c>
      <c r="AK30" s="5">
        <f>(SUM(Numbers!V30,Numbers!AA30,Numbers!AF30)/SUM(Numbers!$V30:$AJ30))*100</f>
        <v>89.2439594699922</v>
      </c>
      <c r="AL30" s="5">
        <f>(SUM(Numbers!W30,Numbers!AB30,Numbers!AG30)/SUM(Numbers!$V30:$AJ30))*100</f>
        <v>1.9845314467294202</v>
      </c>
      <c r="AM30" s="5">
        <f>(SUM(Numbers!X30,Numbers!AC30,Numbers!AH30)/SUM(Numbers!$V30:$AJ30))*100</f>
        <v>3.30355536902692</v>
      </c>
      <c r="AN30" s="5">
        <f>(SUM(Numbers!Y30,Numbers!AD30,Numbers!AI30)/SUM(Numbers!$V30:$AJ30))*100</f>
        <v>1.876611307632352</v>
      </c>
      <c r="AO30" s="5">
        <f>(SUM(Numbers!Z30,Numbers!AE30,Numbers!AJ30)/SUM(Numbers!$V30:$AJ30))*100</f>
        <v>3.5913424066191015</v>
      </c>
    </row>
    <row r="31" spans="1:41" ht="12.75">
      <c r="A31" s="3" t="s">
        <v>33</v>
      </c>
      <c r="B31" s="5">
        <f>Numbers!B31/SUM(Numbers!B31:F31)*100</f>
        <v>56.35467585543713</v>
      </c>
      <c r="C31" s="5">
        <f>Numbers!C31/SUM(Numbers!B31:F31)*100</f>
        <v>4.295215962817533</v>
      </c>
      <c r="D31" s="5">
        <f>Numbers!D31/SUM(Numbers!B31:F31)*100</f>
        <v>7.452520233993108</v>
      </c>
      <c r="E31" s="5">
        <f>Numbers!E31/SUM(Numbers!B31:F31)*100</f>
        <v>26.941261319015947</v>
      </c>
      <c r="F31" s="5">
        <f>Numbers!F31/SUM(Numbers!B31:F31)*100</f>
        <v>4.956326628736277</v>
      </c>
      <c r="G31" s="5">
        <f>Numbers!G31/SUM(Numbers!G31:K31)*100</f>
        <v>70.77864064325476</v>
      </c>
      <c r="H31" s="5">
        <f>Numbers!H31/SUM(Numbers!G31:K31)*100</f>
        <v>6.322589512748265</v>
      </c>
      <c r="I31" s="5">
        <f>Numbers!I31/SUM(Numbers!G31:K31)*100</f>
        <v>8.693560580028864</v>
      </c>
      <c r="J31" s="5">
        <f>Numbers!J31/SUM(Numbers!G31:K31)*100</f>
        <v>12.803243763315237</v>
      </c>
      <c r="K31" s="5">
        <f>Numbers!K31/SUM(Numbers!G31:K31)*100</f>
        <v>1.4019655006528762</v>
      </c>
      <c r="L31" s="5">
        <f>Numbers!L31/SUM(Numbers!L31:P31)*100</f>
        <v>61.20078740157481</v>
      </c>
      <c r="M31" s="5">
        <f>Numbers!M31/SUM(Numbers!L31:P31)*100</f>
        <v>8.720472440944881</v>
      </c>
      <c r="N31" s="5">
        <f>Numbers!N31/SUM(Numbers!L31:P31)*100</f>
        <v>9.85236220472441</v>
      </c>
      <c r="O31" s="5">
        <f>Numbers!O31/SUM(Numbers!L31:P31)*100</f>
        <v>11.998031496062993</v>
      </c>
      <c r="P31" s="5">
        <f>Numbers!P31/SUM(Numbers!L31:P31)*100</f>
        <v>8.228346456692913</v>
      </c>
      <c r="Q31" s="5">
        <f>Numbers!Q31/SUM(Numbers!Q31:U31)*100</f>
        <v>63.815962386473146</v>
      </c>
      <c r="R31" s="5">
        <f>Numbers!R31/SUM(Numbers!Q31:U31)*100</f>
        <v>8.010396285372194</v>
      </c>
      <c r="S31" s="5">
        <f>Numbers!S31/SUM(Numbers!Q31:U31)*100</f>
        <v>6.2144087842770785</v>
      </c>
      <c r="T31" s="5">
        <f>Numbers!T31/SUM(Numbers!Q31:U31)*100</f>
        <v>10.405046286832345</v>
      </c>
      <c r="U31" s="5">
        <f>Numbers!U31/SUM(Numbers!Q31:U31)*100</f>
        <v>11.554186257045236</v>
      </c>
      <c r="V31" s="5">
        <f>Numbers!V31/SUM(Numbers!V31:Z31)*100</f>
        <v>43.63867684478372</v>
      </c>
      <c r="W31" s="5">
        <f>Numbers!W31/SUM(Numbers!V31:Z31)*100</f>
        <v>7.251908396946565</v>
      </c>
      <c r="X31" s="5">
        <f>Numbers!X31/SUM(Numbers!V31:Z31)*100</f>
        <v>15.903307888040713</v>
      </c>
      <c r="Y31" s="5">
        <f>Numbers!Y31/SUM(Numbers!V31:Z31)*100</f>
        <v>12.849872773536896</v>
      </c>
      <c r="Z31" s="5">
        <f>Numbers!Z31/SUM(Numbers!V31:Z31)*100</f>
        <v>20.35623409669211</v>
      </c>
      <c r="AA31" s="5">
        <f>Numbers!AA31/SUM(Numbers!AA31:AE31)*100</f>
        <v>70.22132796780684</v>
      </c>
      <c r="AB31" s="5">
        <f>Numbers!AB31/SUM(Numbers!AA31:AE31)*100</f>
        <v>7.1931589537223335</v>
      </c>
      <c r="AC31" s="5">
        <f>Numbers!AC31/SUM(Numbers!AA31:AE31)*100</f>
        <v>6.1871227364185115</v>
      </c>
      <c r="AD31" s="5">
        <f>Numbers!AD31/SUM(Numbers!AA31:AE31)*100</f>
        <v>7.5452716297786715</v>
      </c>
      <c r="AE31" s="5">
        <f>Numbers!AE31/SUM(Numbers!AA31:AE31)*100</f>
        <v>8.853118712273641</v>
      </c>
      <c r="AF31" s="5">
        <f>Numbers!AF31/SUM(Numbers!AF31:AJ31)*100</f>
        <v>67.70318021201413</v>
      </c>
      <c r="AG31" s="5">
        <f>Numbers!AG31/SUM(Numbers!AF31:AJ31)*100</f>
        <v>7.1849234393404</v>
      </c>
      <c r="AH31" s="5">
        <f>Numbers!AH31/SUM(Numbers!AF31:AJ31)*100</f>
        <v>4.946996466431095</v>
      </c>
      <c r="AI31" s="5">
        <f>Numbers!AI31/SUM(Numbers!AF31:AJ31)*100</f>
        <v>6.737338044758539</v>
      </c>
      <c r="AJ31" s="5">
        <f>Numbers!AJ31/SUM(Numbers!AF31:AJ31)*100</f>
        <v>13.427561837455832</v>
      </c>
      <c r="AK31" s="5">
        <f>(SUM(Numbers!V31,Numbers!AA31,Numbers!AF31)/SUM(Numbers!$V31:$AJ31))*100</f>
        <v>65.7216127653512</v>
      </c>
      <c r="AL31" s="5">
        <f>(SUM(Numbers!W31,Numbers!AB31,Numbers!AG31)/SUM(Numbers!$V31:$AJ31))*100</f>
        <v>7.194757087904261</v>
      </c>
      <c r="AM31" s="5">
        <f>(SUM(Numbers!X31,Numbers!AC31,Numbers!AH31)/SUM(Numbers!$V31:$AJ31))*100</f>
        <v>6.525146032198319</v>
      </c>
      <c r="AN31" s="5">
        <f>(SUM(Numbers!Y31,Numbers!AD31,Numbers!AI31)/SUM(Numbers!$V31:$AJ31))*100</f>
        <v>7.650662487533837</v>
      </c>
      <c r="AO31" s="5">
        <f>(SUM(Numbers!Z31,Numbers!AE31,Numbers!AJ31)/SUM(Numbers!$V31:$AJ31))*100</f>
        <v>12.907821627012394</v>
      </c>
    </row>
    <row r="32" spans="1:41" ht="12.75">
      <c r="A32" s="3" t="s">
        <v>34</v>
      </c>
      <c r="B32" s="5">
        <f>Numbers!B32/SUM(Numbers!B32:F32)*100</f>
        <v>93.37132224677288</v>
      </c>
      <c r="C32" s="5">
        <f>Numbers!C32/SUM(Numbers!B32:F32)*100</f>
        <v>1.3838818467263636</v>
      </c>
      <c r="D32" s="5">
        <f>Numbers!D32/SUM(Numbers!B32:F32)*100</f>
        <v>1.122223514362135</v>
      </c>
      <c r="E32" s="5">
        <f>Numbers!E32/SUM(Numbers!B32:F32)*100</f>
        <v>2.3839981393185257</v>
      </c>
      <c r="F32" s="5">
        <f>Numbers!F32/SUM(Numbers!B32:F32)*100</f>
        <v>1.7385742528200954</v>
      </c>
      <c r="G32" s="5">
        <f>Numbers!G32/SUM(Numbers!G32:K32)*100</f>
        <v>96.85444893431585</v>
      </c>
      <c r="H32" s="5">
        <f>Numbers!H32/SUM(Numbers!G32:K32)*100</f>
        <v>1.2281118770303465</v>
      </c>
      <c r="I32" s="5">
        <f>Numbers!I32/SUM(Numbers!G32:K32)*100</f>
        <v>0.7210205213533003</v>
      </c>
      <c r="J32" s="5">
        <f>Numbers!J32/SUM(Numbers!G32:K32)*100</f>
        <v>1.0379526186514543</v>
      </c>
      <c r="K32" s="5">
        <f>Numbers!K32/SUM(Numbers!G32:K32)*100</f>
        <v>0.158466048649077</v>
      </c>
      <c r="L32" s="5">
        <f>Numbers!L32/SUM(Numbers!L32:P32)*100</f>
        <v>80.71977478505669</v>
      </c>
      <c r="M32" s="5">
        <f>Numbers!M32/SUM(Numbers!L32:P32)*100</f>
        <v>1.7195465266681884</v>
      </c>
      <c r="N32" s="5">
        <f>Numbers!N32/SUM(Numbers!L32:P32)*100</f>
        <v>1.3695503309746633</v>
      </c>
      <c r="O32" s="5">
        <f>Numbers!O32/SUM(Numbers!L32:P32)*100</f>
        <v>1.6206345583200183</v>
      </c>
      <c r="P32" s="5">
        <f>Numbers!P32/SUM(Numbers!L32:P32)*100</f>
        <v>14.570493798980447</v>
      </c>
      <c r="Q32" s="5">
        <f>Numbers!Q32/SUM(Numbers!Q32:U32)*100</f>
        <v>75.43182227713852</v>
      </c>
      <c r="R32" s="5">
        <f>Numbers!R32/SUM(Numbers!Q32:U32)*100</f>
        <v>1.7324375112621309</v>
      </c>
      <c r="S32" s="5">
        <f>Numbers!S32/SUM(Numbers!Q32:U32)*100</f>
        <v>1.3128426905552553</v>
      </c>
      <c r="T32" s="5">
        <f>Numbers!T32/SUM(Numbers!Q32:U32)*100</f>
        <v>1.436404355548691</v>
      </c>
      <c r="U32" s="5">
        <f>Numbers!U32/SUM(Numbers!Q32:U32)*100</f>
        <v>20.086493165495405</v>
      </c>
      <c r="V32" s="5">
        <f>Numbers!V32/SUM(Numbers!V32:Z32)*100</f>
        <v>86.03066439522998</v>
      </c>
      <c r="W32" s="5">
        <f>Numbers!W32/SUM(Numbers!V32:Z32)*100</f>
        <v>0.34071550255536626</v>
      </c>
      <c r="X32" s="5">
        <f>Numbers!X32/SUM(Numbers!V32:Z32)*100</f>
        <v>0.34071550255536626</v>
      </c>
      <c r="Y32" s="5">
        <f>Numbers!Y32/SUM(Numbers!V32:Z32)*100</f>
        <v>0.6814310051107325</v>
      </c>
      <c r="Z32" s="5">
        <f>Numbers!Z32/SUM(Numbers!V32:Z32)*100</f>
        <v>12.60647359454855</v>
      </c>
      <c r="AA32" s="5">
        <f>Numbers!AA32/SUM(Numbers!AA32:AE32)*100</f>
        <v>78.11059907834101</v>
      </c>
      <c r="AB32" s="5">
        <f>Numbers!AB32/SUM(Numbers!AA32:AE32)*100</f>
        <v>0.5924950625411455</v>
      </c>
      <c r="AC32" s="5">
        <f>Numbers!AC32/SUM(Numbers!AA32:AE32)*100</f>
        <v>1.316655694535879</v>
      </c>
      <c r="AD32" s="5">
        <f>Numbers!AD32/SUM(Numbers!AA32:AE32)*100</f>
        <v>0.8558262014483212</v>
      </c>
      <c r="AE32" s="5">
        <f>Numbers!AE32/SUM(Numbers!AA32:AE32)*100</f>
        <v>19.12442396313364</v>
      </c>
      <c r="AF32" s="5">
        <f>Numbers!AF32/SUM(Numbers!AF32:AJ32)*100</f>
        <v>83.70627572016461</v>
      </c>
      <c r="AG32" s="5">
        <f>Numbers!AG32/SUM(Numbers!AF32:AJ32)*100</f>
        <v>2.147633744855967</v>
      </c>
      <c r="AH32" s="5">
        <f>Numbers!AH32/SUM(Numbers!AF32:AJ32)*100</f>
        <v>1.3760288065843622</v>
      </c>
      <c r="AI32" s="5">
        <f>Numbers!AI32/SUM(Numbers!AF32:AJ32)*100</f>
        <v>1.5817901234567902</v>
      </c>
      <c r="AJ32" s="5">
        <f>Numbers!AJ32/SUM(Numbers!AF32:AJ32)*100</f>
        <v>11.188271604938272</v>
      </c>
      <c r="AK32" s="5">
        <f>(SUM(Numbers!V32,Numbers!AA32,Numbers!AF32)/SUM(Numbers!$V32:$AJ32))*100</f>
        <v>82.33488290500833</v>
      </c>
      <c r="AL32" s="5">
        <f>(SUM(Numbers!W32,Numbers!AB32,Numbers!AG32)/SUM(Numbers!$V32:$AJ32))*100</f>
        <v>1.6402069993860187</v>
      </c>
      <c r="AM32" s="5">
        <f>(SUM(Numbers!X32,Numbers!AC32,Numbers!AH32)/SUM(Numbers!$V32:$AJ32))*100</f>
        <v>1.3069029032541006</v>
      </c>
      <c r="AN32" s="5">
        <f>(SUM(Numbers!Y32,Numbers!AD32,Numbers!AI32)/SUM(Numbers!$V32:$AJ32))*100</f>
        <v>1.3419875449521972</v>
      </c>
      <c r="AO32" s="5">
        <f>(SUM(Numbers!Z32,Numbers!AE32,Numbers!AJ32)/SUM(Numbers!$V32:$AJ32))*100</f>
        <v>13.376019647399351</v>
      </c>
    </row>
    <row r="33" spans="1:41" ht="12.75">
      <c r="A33" s="3" t="s">
        <v>35</v>
      </c>
      <c r="B33" s="5">
        <f>Numbers!B33/SUM(Numbers!B33:F33)*100</f>
        <v>56.92582398610988</v>
      </c>
      <c r="C33" s="5">
        <f>Numbers!C33/SUM(Numbers!B33:F33)*100</f>
        <v>5.870746890013515</v>
      </c>
      <c r="D33" s="5">
        <f>Numbers!D33/SUM(Numbers!B33:F33)*100</f>
        <v>15.90458433217911</v>
      </c>
      <c r="E33" s="5">
        <f>Numbers!E33/SUM(Numbers!B33:F33)*100</f>
        <v>18.73686702773092</v>
      </c>
      <c r="F33" s="5">
        <f>Numbers!F33/SUM(Numbers!B33:F33)*100</f>
        <v>2.561977763966577</v>
      </c>
      <c r="G33" s="5">
        <f>Numbers!G33/SUM(Numbers!G33:K33)*100</f>
        <v>66.25505556078095</v>
      </c>
      <c r="H33" s="5">
        <f>Numbers!H33/SUM(Numbers!G33:K33)*100</f>
        <v>6.984399983875952</v>
      </c>
      <c r="I33" s="5">
        <f>Numbers!I33/SUM(Numbers!G33:K33)*100</f>
        <v>14.917431439205622</v>
      </c>
      <c r="J33" s="5">
        <f>Numbers!J33/SUM(Numbers!G33:K33)*100</f>
        <v>11.564973193770744</v>
      </c>
      <c r="K33" s="5">
        <f>Numbers!K33/SUM(Numbers!G33:K33)*100</f>
        <v>0.27813982236674145</v>
      </c>
      <c r="L33" s="5">
        <f>Numbers!L33/SUM(Numbers!L33:P33)*100</f>
        <v>53.60404342082592</v>
      </c>
      <c r="M33" s="5">
        <f>Numbers!M33/SUM(Numbers!L33:P33)*100</f>
        <v>7.562269063618785</v>
      </c>
      <c r="N33" s="5">
        <f>Numbers!N33/SUM(Numbers!L33:P33)*100</f>
        <v>13.749928206306357</v>
      </c>
      <c r="O33" s="5">
        <f>Numbers!O33/SUM(Numbers!L33:P33)*100</f>
        <v>13.742270212317884</v>
      </c>
      <c r="P33" s="5">
        <f>Numbers!P33/SUM(Numbers!L33:P33)*100</f>
        <v>11.34148909693106</v>
      </c>
      <c r="Q33" s="5">
        <f>Numbers!Q33/SUM(Numbers!Q33:U33)*100</f>
        <v>58.44714300457532</v>
      </c>
      <c r="R33" s="5">
        <f>Numbers!R33/SUM(Numbers!Q33:U33)*100</f>
        <v>7.178179503938904</v>
      </c>
      <c r="S33" s="5">
        <f>Numbers!S33/SUM(Numbers!Q33:U33)*100</f>
        <v>12.508600227045994</v>
      </c>
      <c r="T33" s="5">
        <f>Numbers!T33/SUM(Numbers!Q33:U33)*100</f>
        <v>10.980769892325156</v>
      </c>
      <c r="U33" s="5">
        <f>Numbers!U33/SUM(Numbers!Q33:U33)*100</f>
        <v>10.885307372114623</v>
      </c>
      <c r="V33" s="5">
        <f>Numbers!V33/SUM(Numbers!V33:Z33)*100</f>
        <v>51.75688509021842</v>
      </c>
      <c r="W33" s="5">
        <f>Numbers!W33/SUM(Numbers!V33:Z33)*100</f>
        <v>5.318138651471985</v>
      </c>
      <c r="X33" s="5">
        <f>Numbers!X33/SUM(Numbers!V33:Z33)*100</f>
        <v>19.753086419753085</v>
      </c>
      <c r="Y33" s="5">
        <f>Numbers!Y33/SUM(Numbers!V33:Z33)*100</f>
        <v>12.725546058879392</v>
      </c>
      <c r="Z33" s="5">
        <f>Numbers!Z33/SUM(Numbers!V33:Z33)*100</f>
        <v>10.446343779677113</v>
      </c>
      <c r="AA33" s="5">
        <f>Numbers!AA33/SUM(Numbers!AA33:AE33)*100</f>
        <v>65.32231404958677</v>
      </c>
      <c r="AB33" s="5">
        <f>Numbers!AB33/SUM(Numbers!AA33:AE33)*100</f>
        <v>4.644628099173554</v>
      </c>
      <c r="AC33" s="5">
        <f>Numbers!AC33/SUM(Numbers!AA33:AE33)*100</f>
        <v>12.355371900826446</v>
      </c>
      <c r="AD33" s="5">
        <f>Numbers!AD33/SUM(Numbers!AA33:AE33)*100</f>
        <v>9.958677685950414</v>
      </c>
      <c r="AE33" s="5">
        <f>Numbers!AE33/SUM(Numbers!AA33:AE33)*100</f>
        <v>7.7190082644628095</v>
      </c>
      <c r="AF33" s="5">
        <f>Numbers!AF33/SUM(Numbers!AF33:AJ33)*100</f>
        <v>65.70028583095142</v>
      </c>
      <c r="AG33" s="5">
        <f>Numbers!AG33/SUM(Numbers!AF33:AJ33)*100</f>
        <v>8.415308660306618</v>
      </c>
      <c r="AH33" s="5">
        <f>Numbers!AH33/SUM(Numbers!AF33:AJ33)*100</f>
        <v>8.84962322283678</v>
      </c>
      <c r="AI33" s="5">
        <f>Numbers!AI33/SUM(Numbers!AF33:AJ33)*100</f>
        <v>8.307658042243588</v>
      </c>
      <c r="AJ33" s="5">
        <f>Numbers!AJ33/SUM(Numbers!AF33:AJ33)*100</f>
        <v>8.727124243661606</v>
      </c>
      <c r="AK33" s="5">
        <f>(SUM(Numbers!V33,Numbers!AA33,Numbers!AF33)/SUM(Numbers!$V33:$AJ33))*100</f>
        <v>65.21999401376833</v>
      </c>
      <c r="AL33" s="5">
        <f>(SUM(Numbers!W33,Numbers!AB33,Numbers!AG33)/SUM(Numbers!$V33:$AJ33))*100</f>
        <v>7.195949316571884</v>
      </c>
      <c r="AM33" s="5">
        <f>(SUM(Numbers!X33,Numbers!AC33,Numbers!AH33)/SUM(Numbers!$V33:$AJ33))*100</f>
        <v>10.194053676543948</v>
      </c>
      <c r="AN33" s="5">
        <f>(SUM(Numbers!Y33,Numbers!AD33,Numbers!AI33)/SUM(Numbers!$V33:$AJ33))*100</f>
        <v>8.921979447271276</v>
      </c>
      <c r="AO33" s="5">
        <f>(SUM(Numbers!Z33,Numbers!AE33,Numbers!AJ33)/SUM(Numbers!$V33:$AJ33))*100</f>
        <v>8.468023545844558</v>
      </c>
    </row>
    <row r="34" spans="1:41" ht="12.75">
      <c r="A34" s="3" t="s">
        <v>36</v>
      </c>
      <c r="B34" s="5">
        <f>Numbers!B34/SUM(Numbers!B34:F34)*100</f>
        <v>35.293911335578</v>
      </c>
      <c r="C34" s="5">
        <f>Numbers!C34/SUM(Numbers!B34:F34)*100</f>
        <v>0.8838383838383838</v>
      </c>
      <c r="D34" s="5">
        <f>Numbers!D34/SUM(Numbers!B34:F34)*100</f>
        <v>1.8167789001122334</v>
      </c>
      <c r="E34" s="5">
        <f>Numbers!E34/SUM(Numbers!B34:F34)*100</f>
        <v>49.24242424242424</v>
      </c>
      <c r="F34" s="5">
        <f>Numbers!F34/SUM(Numbers!B34:F34)*100</f>
        <v>12.763047138047137</v>
      </c>
      <c r="G34" s="5">
        <f>Numbers!G34/SUM(Numbers!G34:K34)*100</f>
        <v>44.14064666407853</v>
      </c>
      <c r="H34" s="5">
        <f>Numbers!H34/SUM(Numbers!G34:K34)*100</f>
        <v>1.1480228495369087</v>
      </c>
      <c r="I34" s="5">
        <f>Numbers!I34/SUM(Numbers!G34:K34)*100</f>
        <v>2.3071377072819033</v>
      </c>
      <c r="J34" s="5">
        <f>Numbers!J34/SUM(Numbers!G34:K34)*100</f>
        <v>42.09971715379069</v>
      </c>
      <c r="K34" s="5">
        <f>Numbers!K34/SUM(Numbers!G34:K34)*100</f>
        <v>10.304475625311962</v>
      </c>
      <c r="L34" s="5">
        <f>Numbers!L34/SUM(Numbers!L34:P34)*100</f>
        <v>34.12281285343623</v>
      </c>
      <c r="M34" s="5">
        <f>Numbers!M34/SUM(Numbers!L34:P34)*100</f>
        <v>1.5035593107577672</v>
      </c>
      <c r="N34" s="5">
        <f>Numbers!N34/SUM(Numbers!L34:P34)*100</f>
        <v>3.1534828022087686</v>
      </c>
      <c r="O34" s="5">
        <f>Numbers!O34/SUM(Numbers!L34:P34)*100</f>
        <v>38.347415341627304</v>
      </c>
      <c r="P34" s="5">
        <f>Numbers!P34/SUM(Numbers!L34:P34)*100</f>
        <v>22.87272969196993</v>
      </c>
      <c r="Q34" s="5">
        <f>Numbers!Q34/SUM(Numbers!Q34:U34)*100</f>
        <v>38.620766405757315</v>
      </c>
      <c r="R34" s="5">
        <f>Numbers!R34/SUM(Numbers!Q34:U34)*100</f>
        <v>1.9500191663266189</v>
      </c>
      <c r="S34" s="5">
        <f>Numbers!S34/SUM(Numbers!Q34:U34)*100</f>
        <v>2.4483436584189633</v>
      </c>
      <c r="T34" s="5">
        <f>Numbers!T34/SUM(Numbers!Q34:U34)*100</f>
        <v>35.28087942525751</v>
      </c>
      <c r="U34" s="5">
        <f>Numbers!U34/SUM(Numbers!Q34:U34)*100</f>
        <v>21.699991344239592</v>
      </c>
      <c r="V34" s="5">
        <f>Numbers!V34/SUM(Numbers!V34:Z34)*100</f>
        <v>32.09328151027207</v>
      </c>
      <c r="W34" s="5">
        <f>Numbers!W34/SUM(Numbers!V34:Z34)*100</f>
        <v>1.3325930038867295</v>
      </c>
      <c r="X34" s="5">
        <f>Numbers!X34/SUM(Numbers!V34:Z34)*100</f>
        <v>1.776790671848973</v>
      </c>
      <c r="Y34" s="5">
        <f>Numbers!Y34/SUM(Numbers!V34:Z34)*100</f>
        <v>32.92615213770127</v>
      </c>
      <c r="Z34" s="5">
        <f>Numbers!Z34/SUM(Numbers!V34:Z34)*100</f>
        <v>31.87118267629095</v>
      </c>
      <c r="AA34" s="5">
        <f>Numbers!AA34/SUM(Numbers!AA34:AE34)*100</f>
        <v>48.797250859106526</v>
      </c>
      <c r="AB34" s="5">
        <f>Numbers!AB34/SUM(Numbers!AA34:AE34)*100</f>
        <v>1.9561194818926777</v>
      </c>
      <c r="AC34" s="5">
        <f>Numbers!AC34/SUM(Numbers!AA34:AE34)*100</f>
        <v>2.379064234734338</v>
      </c>
      <c r="AD34" s="5">
        <f>Numbers!AD34/SUM(Numbers!AA34:AE34)*100</f>
        <v>34.258524980174464</v>
      </c>
      <c r="AE34" s="5">
        <f>Numbers!AE34/SUM(Numbers!AA34:AE34)*100</f>
        <v>12.60904044409199</v>
      </c>
      <c r="AF34" s="5">
        <f>Numbers!AF34/SUM(Numbers!AF34:AJ34)*100</f>
        <v>57.469897428274116</v>
      </c>
      <c r="AG34" s="5">
        <f>Numbers!AG34/SUM(Numbers!AF34:AJ34)*100</f>
        <v>1.962241712501858</v>
      </c>
      <c r="AH34" s="5">
        <f>Numbers!AH34/SUM(Numbers!AF34:AJ34)*100</f>
        <v>2.497398543184183</v>
      </c>
      <c r="AI34" s="5">
        <f>Numbers!AI34/SUM(Numbers!AF34:AJ34)*100</f>
        <v>31.544522075219266</v>
      </c>
      <c r="AJ34" s="5">
        <f>Numbers!AJ34/SUM(Numbers!AF34:AJ34)*100</f>
        <v>6.5259402408205744</v>
      </c>
      <c r="AK34" s="5">
        <f>(SUM(Numbers!V34,Numbers!AA34,Numbers!AF34)/SUM(Numbers!$V34:$AJ34))*100</f>
        <v>51.09251888554951</v>
      </c>
      <c r="AL34" s="5">
        <f>(SUM(Numbers!W34,Numbers!AB34,Numbers!AG34)/SUM(Numbers!$V34:$AJ34))*100</f>
        <v>1.8682479083746244</v>
      </c>
      <c r="AM34" s="5">
        <f>(SUM(Numbers!X34,Numbers!AC34,Numbers!AH34)/SUM(Numbers!$V34:$AJ34))*100</f>
        <v>2.355616927950613</v>
      </c>
      <c r="AN34" s="5">
        <f>(SUM(Numbers!Y34,Numbers!AD34,Numbers!AI34)/SUM(Numbers!$V34:$AJ34))*100</f>
        <v>32.58061895865486</v>
      </c>
      <c r="AO34" s="5">
        <f>(SUM(Numbers!Z34,Numbers!AE34,Numbers!AJ34)/SUM(Numbers!$V34:$AJ34))*100</f>
        <v>12.102997319470392</v>
      </c>
    </row>
    <row r="35" spans="1:41" ht="12.75">
      <c r="A35" s="3" t="s">
        <v>37</v>
      </c>
      <c r="B35" s="5">
        <f>Numbers!B35/SUM(Numbers!B35:F35)*100</f>
        <v>55.029484659430814</v>
      </c>
      <c r="C35" s="5">
        <f>Numbers!C35/SUM(Numbers!B35:F35)*100</f>
        <v>5.691044277489881</v>
      </c>
      <c r="D35" s="5">
        <f>Numbers!D35/SUM(Numbers!B35:F35)*100</f>
        <v>17.17024962901384</v>
      </c>
      <c r="E35" s="5">
        <f>Numbers!E35/SUM(Numbers!B35:F35)*100</f>
        <v>19.04188453201358</v>
      </c>
      <c r="F35" s="5">
        <f>Numbers!F35/SUM(Numbers!B35:F35)*100</f>
        <v>3.0673369020518835</v>
      </c>
      <c r="G35" s="5">
        <f>Numbers!G35/SUM(Numbers!G35:K35)*100</f>
        <v>66.87527781501576</v>
      </c>
      <c r="H35" s="5">
        <f>Numbers!H35/SUM(Numbers!G35:K35)*100</f>
        <v>6.956135213891105</v>
      </c>
      <c r="I35" s="5">
        <f>Numbers!I35/SUM(Numbers!G35:K35)*100</f>
        <v>14.674277328178029</v>
      </c>
      <c r="J35" s="5">
        <f>Numbers!J35/SUM(Numbers!G35:K35)*100</f>
        <v>11.185273511087907</v>
      </c>
      <c r="K35" s="5">
        <f>Numbers!K35/SUM(Numbers!G35:K35)*100</f>
        <v>0.30903613182719375</v>
      </c>
      <c r="L35" s="5">
        <f>Numbers!L35/SUM(Numbers!L35:P35)*100</f>
        <v>59.317875405375865</v>
      </c>
      <c r="M35" s="5">
        <f>Numbers!M35/SUM(Numbers!L35:P35)*100</f>
        <v>6.564356074868519</v>
      </c>
      <c r="N35" s="5">
        <f>Numbers!N35/SUM(Numbers!L35:P35)*100</f>
        <v>13.078913167579648</v>
      </c>
      <c r="O35" s="5">
        <f>Numbers!O35/SUM(Numbers!L35:P35)*100</f>
        <v>11.258821100193122</v>
      </c>
      <c r="P35" s="5">
        <f>Numbers!P35/SUM(Numbers!L35:P35)*100</f>
        <v>9.78003425198285</v>
      </c>
      <c r="Q35" s="5">
        <f>Numbers!Q35/SUM(Numbers!Q35:U35)*100</f>
        <v>56.99651096778857</v>
      </c>
      <c r="R35" s="5">
        <f>Numbers!R35/SUM(Numbers!Q35:U35)*100</f>
        <v>6.646327782303666</v>
      </c>
      <c r="S35" s="5">
        <f>Numbers!S35/SUM(Numbers!Q35:U35)*100</f>
        <v>13.957634686130154</v>
      </c>
      <c r="T35" s="5">
        <f>Numbers!T35/SUM(Numbers!Q35:U35)*100</f>
        <v>10.731672792927368</v>
      </c>
      <c r="U35" s="5">
        <f>Numbers!U35/SUM(Numbers!Q35:U35)*100</f>
        <v>11.667853770850241</v>
      </c>
      <c r="V35" s="5">
        <f>Numbers!V35/SUM(Numbers!V35:Z35)*100</f>
        <v>59.69838793551742</v>
      </c>
      <c r="W35" s="5">
        <f>Numbers!W35/SUM(Numbers!V35:Z35)*100</f>
        <v>1.87207488299532</v>
      </c>
      <c r="X35" s="5">
        <f>Numbers!X35/SUM(Numbers!V35:Z35)*100</f>
        <v>17.888715548621946</v>
      </c>
      <c r="Y35" s="5">
        <f>Numbers!Y35/SUM(Numbers!V35:Z35)*100</f>
        <v>9.06569596117178</v>
      </c>
      <c r="Z35" s="5">
        <f>Numbers!Z35/SUM(Numbers!V35:Z35)*100</f>
        <v>11.475125671693535</v>
      </c>
      <c r="AA35" s="5">
        <f>Numbers!AA35/SUM(Numbers!AA35:AE35)*100</f>
        <v>63.023237307018945</v>
      </c>
      <c r="AB35" s="5">
        <f>Numbers!AB35/SUM(Numbers!AA35:AE35)*100</f>
        <v>4.034696800891294</v>
      </c>
      <c r="AC35" s="5">
        <f>Numbers!AC35/SUM(Numbers!AA35:AE35)*100</f>
        <v>14.41787362724813</v>
      </c>
      <c r="AD35" s="5">
        <f>Numbers!AD35/SUM(Numbers!AA35:AE35)*100</f>
        <v>10.590084354607672</v>
      </c>
      <c r="AE35" s="5">
        <f>Numbers!AE35/SUM(Numbers!AA35:AE35)*100</f>
        <v>7.934107910233965</v>
      </c>
      <c r="AF35" s="5">
        <f>Numbers!AF35/SUM(Numbers!AF35:AJ35)*100</f>
        <v>64.39963163733022</v>
      </c>
      <c r="AG35" s="5">
        <f>Numbers!AG35/SUM(Numbers!AF35:AJ35)*100</f>
        <v>7.392369032420102</v>
      </c>
      <c r="AH35" s="5">
        <f>Numbers!AH35/SUM(Numbers!AF35:AJ35)*100</f>
        <v>10.280667238745057</v>
      </c>
      <c r="AI35" s="5">
        <f>Numbers!AI35/SUM(Numbers!AF35:AJ35)*100</f>
        <v>7.399694426421649</v>
      </c>
      <c r="AJ35" s="5">
        <f>Numbers!AJ35/SUM(Numbers!AF35:AJ35)*100</f>
        <v>10.527637665082986</v>
      </c>
      <c r="AK35" s="5">
        <f>(SUM(Numbers!V35,Numbers!AA35,Numbers!AF35)/SUM(Numbers!$V35:$AJ35))*100</f>
        <v>63.76433957161045</v>
      </c>
      <c r="AL35" s="5">
        <f>(SUM(Numbers!W35,Numbers!AB35,Numbers!AG35)/SUM(Numbers!$V35:$AJ35))*100</f>
        <v>6.068961877684032</v>
      </c>
      <c r="AM35" s="5">
        <f>(SUM(Numbers!X35,Numbers!AC35,Numbers!AH35)/SUM(Numbers!$V35:$AJ35))*100</f>
        <v>11.942001833881958</v>
      </c>
      <c r="AN35" s="5">
        <f>(SUM(Numbers!Y35,Numbers!AD35,Numbers!AI35)/SUM(Numbers!$V35:$AJ35))*100</f>
        <v>8.520954410222242</v>
      </c>
      <c r="AO35" s="5">
        <f>(SUM(Numbers!Z35,Numbers!AE35,Numbers!AJ35)/SUM(Numbers!$V35:$AJ35))*100</f>
        <v>9.703742306601315</v>
      </c>
    </row>
    <row r="36" spans="1:41" ht="12.75">
      <c r="A36" s="3" t="s">
        <v>38</v>
      </c>
      <c r="B36" s="5">
        <f>Numbers!B36/SUM(Numbers!B36:F36)*100</f>
        <v>62.247500045536505</v>
      </c>
      <c r="C36" s="5">
        <f>Numbers!C36/SUM(Numbers!B36:F36)*100</f>
        <v>1.6857616436859073</v>
      </c>
      <c r="D36" s="5">
        <f>Numbers!D36/SUM(Numbers!B36:F36)*100</f>
        <v>25.484053113786636</v>
      </c>
      <c r="E36" s="5">
        <f>Numbers!E36/SUM(Numbers!B36:F36)*100</f>
        <v>7.820440429136082</v>
      </c>
      <c r="F36" s="5">
        <f>Numbers!F36/SUM(Numbers!B36:F36)*100</f>
        <v>2.762244767854866</v>
      </c>
      <c r="G36" s="5">
        <f>Numbers!G36/SUM(Numbers!G36:K36)*100</f>
        <v>68.30543933054393</v>
      </c>
      <c r="H36" s="5">
        <f>Numbers!H36/SUM(Numbers!G36:K36)*100</f>
        <v>2.112970711297071</v>
      </c>
      <c r="I36" s="5">
        <f>Numbers!I36/SUM(Numbers!G36:K36)*100</f>
        <v>26.700997747022853</v>
      </c>
      <c r="J36" s="5">
        <f>Numbers!J36/SUM(Numbers!G36:K36)*100</f>
        <v>1.7074348245896362</v>
      </c>
      <c r="K36" s="5">
        <f>Numbers!K36/SUM(Numbers!G36:K36)*100</f>
        <v>1.173157386546508</v>
      </c>
      <c r="L36" s="5">
        <f>Numbers!L36/SUM(Numbers!L36:P36)*100</f>
        <v>68.89896354174259</v>
      </c>
      <c r="M36" s="5">
        <f>Numbers!M36/SUM(Numbers!L36:P36)*100</f>
        <v>2.0831207452003673</v>
      </c>
      <c r="N36" s="5">
        <f>Numbers!N36/SUM(Numbers!L36:P36)*100</f>
        <v>23.207335383897725</v>
      </c>
      <c r="O36" s="5">
        <f>Numbers!O36/SUM(Numbers!L36:P36)*100</f>
        <v>2.046677065263342</v>
      </c>
      <c r="P36" s="5">
        <f>Numbers!P36/SUM(Numbers!L36:P36)*100</f>
        <v>3.763903263895975</v>
      </c>
      <c r="Q36" s="5">
        <f>Numbers!Q36/SUM(Numbers!Q36:U36)*100</f>
        <v>69.62930236765023</v>
      </c>
      <c r="R36" s="5">
        <f>Numbers!R36/SUM(Numbers!Q36:U36)*100</f>
        <v>2.0364714149545327</v>
      </c>
      <c r="S36" s="5">
        <f>Numbers!S36/SUM(Numbers!Q36:U36)*100</f>
        <v>22.92404455607428</v>
      </c>
      <c r="T36" s="5">
        <f>Numbers!T36/SUM(Numbers!Q36:U36)*100</f>
        <v>1.744950566691482</v>
      </c>
      <c r="U36" s="5">
        <f>Numbers!U36/SUM(Numbers!Q36:U36)*100</f>
        <v>3.6652310946294766</v>
      </c>
      <c r="V36" s="5">
        <f>Numbers!V36/SUM(Numbers!V36:Z36)*100</f>
        <v>66.61741528762806</v>
      </c>
      <c r="W36" s="5">
        <f>Numbers!W36/SUM(Numbers!V36:Z36)*100</f>
        <v>1.0145784081954297</v>
      </c>
      <c r="X36" s="5">
        <f>Numbers!X36/SUM(Numbers!V36:Z36)*100</f>
        <v>28.42789598108747</v>
      </c>
      <c r="Y36" s="5">
        <f>Numbers!Y36/SUM(Numbers!V36:Z36)*100</f>
        <v>1.69424743892829</v>
      </c>
      <c r="Z36" s="5">
        <f>Numbers!Z36/SUM(Numbers!V36:Z36)*100</f>
        <v>2.2458628841607564</v>
      </c>
      <c r="AA36" s="5">
        <f>Numbers!AA36/SUM(Numbers!AA36:AE36)*100</f>
        <v>78.1340244353943</v>
      </c>
      <c r="AB36" s="5">
        <f>Numbers!AB36/SUM(Numbers!AA36:AE36)*100</f>
        <v>1.310625694187338</v>
      </c>
      <c r="AC36" s="5">
        <f>Numbers!AC36/SUM(Numbers!AA36:AE36)*100</f>
        <v>16.86782673084043</v>
      </c>
      <c r="AD36" s="5">
        <f>Numbers!AD36/SUM(Numbers!AA36:AE36)*100</f>
        <v>1.554979637171418</v>
      </c>
      <c r="AE36" s="5">
        <f>Numbers!AE36/SUM(Numbers!AA36:AE36)*100</f>
        <v>2.132543502406516</v>
      </c>
      <c r="AF36" s="5">
        <f>Numbers!AF36/SUM(Numbers!AF36:AJ36)*100</f>
        <v>74.84471168845903</v>
      </c>
      <c r="AG36" s="5">
        <f>Numbers!AG36/SUM(Numbers!AF36:AJ36)*100</f>
        <v>2.617919845704399</v>
      </c>
      <c r="AH36" s="5">
        <f>Numbers!AH36/SUM(Numbers!AF36:AJ36)*100</f>
        <v>18.183623110304335</v>
      </c>
      <c r="AI36" s="5">
        <f>Numbers!AI36/SUM(Numbers!AF36:AJ36)*100</f>
        <v>1.3954675667243384</v>
      </c>
      <c r="AJ36" s="5">
        <f>Numbers!AJ36/SUM(Numbers!AF36:AJ36)*100</f>
        <v>2.958277788807896</v>
      </c>
      <c r="AK36" s="5">
        <f>(SUM(Numbers!V36,Numbers!AA36,Numbers!AF36)/SUM(Numbers!$V36:$AJ36))*100</f>
        <v>74.1810096072241</v>
      </c>
      <c r="AL36" s="5">
        <f>(SUM(Numbers!W36,Numbers!AB36,Numbers!AG36)/SUM(Numbers!$V36:$AJ36))*100</f>
        <v>2.041959466340768</v>
      </c>
      <c r="AM36" s="5">
        <f>(SUM(Numbers!X36,Numbers!AC36,Numbers!AH36)/SUM(Numbers!$V36:$AJ36))*100</f>
        <v>19.64728247954646</v>
      </c>
      <c r="AN36" s="5">
        <f>(SUM(Numbers!Y36,Numbers!AD36,Numbers!AI36)/SUM(Numbers!$V36:$AJ36))*100</f>
        <v>1.4835183487795771</v>
      </c>
      <c r="AO36" s="5">
        <f>(SUM(Numbers!Z36,Numbers!AE36,Numbers!AJ36)/SUM(Numbers!$V36:$AJ36))*100</f>
        <v>2.646230098109108</v>
      </c>
    </row>
    <row r="37" spans="1:41" ht="12.75">
      <c r="A37" s="3" t="s">
        <v>39</v>
      </c>
      <c r="B37" s="5">
        <f>Numbers!B37/SUM(Numbers!B37:F37)*100</f>
        <v>90.17293439472962</v>
      </c>
      <c r="C37" s="5">
        <f>Numbers!C37/SUM(Numbers!B37:F37)*100</f>
        <v>0.4300484948302681</v>
      </c>
      <c r="D37" s="5">
        <f>Numbers!D37/SUM(Numbers!B37:F37)*100</f>
        <v>0.8326470857352</v>
      </c>
      <c r="E37" s="5">
        <f>Numbers!E37/SUM(Numbers!B37:F37)*100</f>
        <v>1.592094427669503</v>
      </c>
      <c r="F37" s="5">
        <f>Numbers!F37/SUM(Numbers!B37:F37)*100</f>
        <v>6.97227559703541</v>
      </c>
      <c r="G37" s="5">
        <f>Numbers!G37/SUM(Numbers!G37:K37)*100</f>
        <v>93.42319312107831</v>
      </c>
      <c r="H37" s="5">
        <f>Numbers!H37/SUM(Numbers!G37:K37)*100</f>
        <v>0.6042296072507553</v>
      </c>
      <c r="I37" s="5">
        <f>Numbers!I37/SUM(Numbers!G37:K37)*100</f>
        <v>0.6739484080873809</v>
      </c>
      <c r="J37" s="5">
        <f>Numbers!J37/SUM(Numbers!G37:K37)*100</f>
        <v>0.790146409481757</v>
      </c>
      <c r="K37" s="5">
        <f>Numbers!K37/SUM(Numbers!G37:K37)*100</f>
        <v>4.508482454101789</v>
      </c>
      <c r="L37" s="5">
        <f>Numbers!L37/SUM(Numbers!L37:P37)*100</f>
        <v>91.23383987298708</v>
      </c>
      <c r="M37" s="5">
        <f>Numbers!M37/SUM(Numbers!L37:P37)*100</f>
        <v>0.6804264005443411</v>
      </c>
      <c r="N37" s="5">
        <f>Numbers!N37/SUM(Numbers!L37:P37)*100</f>
        <v>0.7711499206169199</v>
      </c>
      <c r="O37" s="5">
        <f>Numbers!O37/SUM(Numbers!L37:P37)*100</f>
        <v>0.5897028804717622</v>
      </c>
      <c r="P37" s="5">
        <f>Numbers!P37/SUM(Numbers!L37:P37)*100</f>
        <v>6.724880925379904</v>
      </c>
      <c r="Q37" s="5">
        <f>Numbers!Q37/SUM(Numbers!Q37:U37)*100</f>
        <v>90.41830532713621</v>
      </c>
      <c r="R37" s="5">
        <f>Numbers!R37/SUM(Numbers!Q37:U37)*100</f>
        <v>0.7972828030032177</v>
      </c>
      <c r="S37" s="5">
        <f>Numbers!S37/SUM(Numbers!Q37:U37)*100</f>
        <v>1.0404004290311049</v>
      </c>
      <c r="T37" s="5">
        <f>Numbers!T37/SUM(Numbers!Q37:U37)*100</f>
        <v>0.7829817661780478</v>
      </c>
      <c r="U37" s="5">
        <f>Numbers!U37/SUM(Numbers!Q37:U37)*100</f>
        <v>6.961029674651412</v>
      </c>
      <c r="V37" s="5">
        <f>Numbers!V37/SUM(Numbers!V37:Z37)*100</f>
        <v>73.06273062730627</v>
      </c>
      <c r="W37" s="5">
        <f>Numbers!W37/SUM(Numbers!V37:Z37)*100</f>
        <v>0</v>
      </c>
      <c r="X37" s="5">
        <f>Numbers!X37/SUM(Numbers!V37:Z37)*100</f>
        <v>0</v>
      </c>
      <c r="Y37" s="5">
        <f>Numbers!Y37/SUM(Numbers!V37:Z37)*100</f>
        <v>0.18450184501845018</v>
      </c>
      <c r="Z37" s="5">
        <f>Numbers!Z37/SUM(Numbers!V37:Z37)*100</f>
        <v>26.752767527675275</v>
      </c>
      <c r="AA37" s="5">
        <f>Numbers!AA37/SUM(Numbers!AA37:AE37)*100</f>
        <v>87.95709410043881</v>
      </c>
      <c r="AB37" s="5">
        <f>Numbers!AB37/SUM(Numbers!AA37:AE37)*100</f>
        <v>0.24378352023403219</v>
      </c>
      <c r="AC37" s="5">
        <f>Numbers!AC37/SUM(Numbers!AA37:AE37)*100</f>
        <v>1.3164310092637739</v>
      </c>
      <c r="AD37" s="5">
        <f>Numbers!AD37/SUM(Numbers!AA37:AE37)*100</f>
        <v>0.29254022428083865</v>
      </c>
      <c r="AE37" s="5">
        <f>Numbers!AE37/SUM(Numbers!AA37:AE37)*100</f>
        <v>10.190151145782544</v>
      </c>
      <c r="AF37" s="5">
        <f>Numbers!AF37/SUM(Numbers!AF37:AJ37)*100</f>
        <v>93.04900553619028</v>
      </c>
      <c r="AG37" s="5">
        <f>Numbers!AG37/SUM(Numbers!AF37:AJ37)*100</f>
        <v>0.7791675210170187</v>
      </c>
      <c r="AH37" s="5">
        <f>Numbers!AH37/SUM(Numbers!AF37:AJ37)*100</f>
        <v>0.5331146196432233</v>
      </c>
      <c r="AI37" s="5">
        <f>Numbers!AI37/SUM(Numbers!AF37:AJ37)*100</f>
        <v>0.6356366618823047</v>
      </c>
      <c r="AJ37" s="5">
        <f>Numbers!AJ37/SUM(Numbers!AF37:AJ37)*100</f>
        <v>5.0030756612671725</v>
      </c>
      <c r="AK37" s="5">
        <f>(SUM(Numbers!V37,Numbers!AA37,Numbers!AF37)/SUM(Numbers!$V37:$AJ37))*100</f>
        <v>90.20080321285141</v>
      </c>
      <c r="AL37" s="5">
        <f>(SUM(Numbers!W37,Numbers!AB37,Numbers!AG37)/SUM(Numbers!$V37:$AJ37))*100</f>
        <v>0.5756358768406961</v>
      </c>
      <c r="AM37" s="5">
        <f>(SUM(Numbers!X37,Numbers!AC37,Numbers!AH37)/SUM(Numbers!$V37:$AJ37))*100</f>
        <v>0.7095046854082998</v>
      </c>
      <c r="AN37" s="5">
        <f>(SUM(Numbers!Y37,Numbers!AD37,Numbers!AI37)/SUM(Numbers!$V37:$AJ37))*100</f>
        <v>0.5087014725568942</v>
      </c>
      <c r="AO37" s="5">
        <f>(SUM(Numbers!Z37,Numbers!AE37,Numbers!AJ37)/SUM(Numbers!$V37:$AJ37))*100</f>
        <v>8.005354752342704</v>
      </c>
    </row>
    <row r="38" spans="1:41" ht="12.75">
      <c r="A38" s="3" t="s">
        <v>40</v>
      </c>
      <c r="B38" s="5">
        <f>Numbers!B38/SUM(Numbers!B38:F38)*100</f>
        <v>81.73122966419056</v>
      </c>
      <c r="C38" s="5">
        <f>Numbers!C38/SUM(Numbers!B38:F38)*100</f>
        <v>1.133894038921972</v>
      </c>
      <c r="D38" s="5">
        <f>Numbers!D38/SUM(Numbers!B38:F38)*100</f>
        <v>12.617717478052674</v>
      </c>
      <c r="E38" s="5">
        <f>Numbers!E38/SUM(Numbers!B38:F38)*100</f>
        <v>2.643501749647001</v>
      </c>
      <c r="F38" s="5">
        <f>Numbers!F38/SUM(Numbers!B38:F38)*100</f>
        <v>1.8736570691877956</v>
      </c>
      <c r="G38" s="5">
        <f>Numbers!G38/SUM(Numbers!G38:K38)*100</f>
        <v>87.95089013862521</v>
      </c>
      <c r="H38" s="5">
        <f>Numbers!H38/SUM(Numbers!G38:K38)*100</f>
        <v>1.2931188881326792</v>
      </c>
      <c r="I38" s="5">
        <f>Numbers!I38/SUM(Numbers!G38:K38)*100</f>
        <v>10.077193108141993</v>
      </c>
      <c r="J38" s="5">
        <f>Numbers!J38/SUM(Numbers!G38:K38)*100</f>
        <v>0.5874556721710785</v>
      </c>
      <c r="K38" s="5">
        <f>Numbers!K38/SUM(Numbers!G38:K38)*100</f>
        <v>0.09134219292903965</v>
      </c>
      <c r="L38" s="5">
        <f>Numbers!L38/SUM(Numbers!L38:P38)*100</f>
        <v>80.71494417699478</v>
      </c>
      <c r="M38" s="5">
        <f>Numbers!M38/SUM(Numbers!L38:P38)*100</f>
        <v>1.6429376216326947</v>
      </c>
      <c r="N38" s="5">
        <f>Numbers!N38/SUM(Numbers!L38:P38)*100</f>
        <v>10.3175253508143</v>
      </c>
      <c r="O38" s="5">
        <f>Numbers!O38/SUM(Numbers!L38:P38)*100</f>
        <v>1.8191129775683705</v>
      </c>
      <c r="P38" s="5">
        <f>Numbers!P38/SUM(Numbers!L38:P38)*100</f>
        <v>5.505479872989859</v>
      </c>
      <c r="Q38" s="5">
        <f>Numbers!Q38/SUM(Numbers!Q38:U38)*100</f>
        <v>81.11693107736369</v>
      </c>
      <c r="R38" s="5">
        <f>Numbers!R38/SUM(Numbers!Q38:U38)*100</f>
        <v>1.899235030335004</v>
      </c>
      <c r="S38" s="5">
        <f>Numbers!S38/SUM(Numbers!Q38:U38)*100</f>
        <v>10.36827286968599</v>
      </c>
      <c r="T38" s="5">
        <f>Numbers!T38/SUM(Numbers!Q38:U38)*100</f>
        <v>1.5474351175447758</v>
      </c>
      <c r="U38" s="5">
        <f>Numbers!U38/SUM(Numbers!Q38:U38)*100</f>
        <v>5.0681259050705485</v>
      </c>
      <c r="V38" s="5">
        <f>Numbers!V38/SUM(Numbers!V38:Z38)*100</f>
        <v>73.0593607305936</v>
      </c>
      <c r="W38" s="5">
        <f>Numbers!W38/SUM(Numbers!V38:Z38)*100</f>
        <v>0.91324200913242</v>
      </c>
      <c r="X38" s="5">
        <f>Numbers!X38/SUM(Numbers!V38:Z38)*100</f>
        <v>15.873015873015872</v>
      </c>
      <c r="Y38" s="5">
        <f>Numbers!Y38/SUM(Numbers!V38:Z38)*100</f>
        <v>1.67427701674277</v>
      </c>
      <c r="Z38" s="5">
        <f>Numbers!Z38/SUM(Numbers!V38:Z38)*100</f>
        <v>8.48010437051533</v>
      </c>
      <c r="AA38" s="5">
        <f>Numbers!AA38/SUM(Numbers!AA38:AE38)*100</f>
        <v>84.87082968081266</v>
      </c>
      <c r="AB38" s="5">
        <f>Numbers!AB38/SUM(Numbers!AA38:AE38)*100</f>
        <v>1.0828649512710773</v>
      </c>
      <c r="AC38" s="5">
        <f>Numbers!AC38/SUM(Numbers!AA38:AE38)*100</f>
        <v>9.606559067704842</v>
      </c>
      <c r="AD38" s="5">
        <f>Numbers!AD38/SUM(Numbers!AA38:AE38)*100</f>
        <v>1.24271644407776</v>
      </c>
      <c r="AE38" s="5">
        <f>Numbers!AE38/SUM(Numbers!AA38:AE38)*100</f>
        <v>3.197029856133656</v>
      </c>
      <c r="AF38" s="5">
        <f>Numbers!AF38/SUM(Numbers!AF38:AJ38)*100</f>
        <v>84.54332082890329</v>
      </c>
      <c r="AG38" s="5">
        <f>Numbers!AG38/SUM(Numbers!AF38:AJ38)*100</f>
        <v>2.4835001705149553</v>
      </c>
      <c r="AH38" s="5">
        <f>Numbers!AH38/SUM(Numbers!AF38:AJ38)*100</f>
        <v>6.417380489077012</v>
      </c>
      <c r="AI38" s="5">
        <f>Numbers!AI38/SUM(Numbers!AF38:AJ38)*100</f>
        <v>1.3540893498365063</v>
      </c>
      <c r="AJ38" s="5">
        <f>Numbers!AJ38/SUM(Numbers!AF38:AJ38)*100</f>
        <v>5.201709161668238</v>
      </c>
      <c r="AK38" s="5">
        <f>(SUM(Numbers!V38,Numbers!AA38,Numbers!AF38)/SUM(Numbers!$V38:$AJ38))*100</f>
        <v>83.91408567056243</v>
      </c>
      <c r="AL38" s="5">
        <f>(SUM(Numbers!W38,Numbers!AB38,Numbers!AG38)/SUM(Numbers!$V38:$AJ38))*100</f>
        <v>2.0178491623894583</v>
      </c>
      <c r="AM38" s="5">
        <f>(SUM(Numbers!X38,Numbers!AC38,Numbers!AH38)/SUM(Numbers!$V38:$AJ38))*100</f>
        <v>7.843880770845465</v>
      </c>
      <c r="AN38" s="5">
        <f>(SUM(Numbers!Y38,Numbers!AD38,Numbers!AI38)/SUM(Numbers!$V38:$AJ38))*100</f>
        <v>1.344781354532035</v>
      </c>
      <c r="AO38" s="5">
        <f>(SUM(Numbers!Z38,Numbers!AE38,Numbers!AJ38)/SUM(Numbers!$V38:$AJ38))*100</f>
        <v>4.879403041670616</v>
      </c>
    </row>
    <row r="39" spans="1:41" ht="12.75">
      <c r="A39" s="3" t="s">
        <v>41</v>
      </c>
      <c r="B39" s="5">
        <f>Numbers!B39/SUM(Numbers!B39:F39)*100</f>
        <v>67.3349165147917</v>
      </c>
      <c r="C39" s="5">
        <f>Numbers!C39/SUM(Numbers!B39:F39)*100</f>
        <v>1.336499696250069</v>
      </c>
      <c r="D39" s="5">
        <f>Numbers!D39/SUM(Numbers!B39:F39)*100</f>
        <v>9.261611531451925</v>
      </c>
      <c r="E39" s="5">
        <f>Numbers!E39/SUM(Numbers!B39:F39)*100</f>
        <v>7.295521069199758</v>
      </c>
      <c r="F39" s="5">
        <f>Numbers!F39/SUM(Numbers!B39:F39)*100</f>
        <v>14.771451188306548</v>
      </c>
      <c r="G39" s="5">
        <f>Numbers!G39/SUM(Numbers!G39:K39)*100</f>
        <v>71.59060723582851</v>
      </c>
      <c r="H39" s="5">
        <f>Numbers!H39/SUM(Numbers!G39:K39)*100</f>
        <v>1.745205333900016</v>
      </c>
      <c r="I39" s="5">
        <f>Numbers!I39/SUM(Numbers!G39:K39)*100</f>
        <v>8.319608989002816</v>
      </c>
      <c r="J39" s="5">
        <f>Numbers!J39/SUM(Numbers!G39:K39)*100</f>
        <v>3.3469691335068803</v>
      </c>
      <c r="K39" s="5">
        <f>Numbers!K39/SUM(Numbers!G39:K39)*100</f>
        <v>14.997609307761781</v>
      </c>
      <c r="L39" s="5">
        <f>Numbers!L39/SUM(Numbers!L39:P39)*100</f>
        <v>71.18955745809718</v>
      </c>
      <c r="M39" s="5">
        <f>Numbers!M39/SUM(Numbers!L39:P39)*100</f>
        <v>2.41468708549379</v>
      </c>
      <c r="N39" s="5">
        <f>Numbers!N39/SUM(Numbers!L39:P39)*100</f>
        <v>9.99939708187628</v>
      </c>
      <c r="O39" s="5">
        <f>Numbers!O39/SUM(Numbers!L39:P39)*100</f>
        <v>3.9762450259254796</v>
      </c>
      <c r="P39" s="5">
        <f>Numbers!P39/SUM(Numbers!L39:P39)*100</f>
        <v>12.42011334860726</v>
      </c>
      <c r="Q39" s="5">
        <f>Numbers!Q39/SUM(Numbers!Q39:U39)*100</f>
        <v>73.60650384146027</v>
      </c>
      <c r="R39" s="5">
        <f>Numbers!R39/SUM(Numbers!Q39:U39)*100</f>
        <v>2.616833674223544</v>
      </c>
      <c r="S39" s="5">
        <f>Numbers!S39/SUM(Numbers!Q39:U39)*100</f>
        <v>8.125504889912515</v>
      </c>
      <c r="T39" s="5">
        <f>Numbers!T39/SUM(Numbers!Q39:U39)*100</f>
        <v>3.0439490555335933</v>
      </c>
      <c r="U39" s="5">
        <f>Numbers!U39/SUM(Numbers!Q39:U39)*100</f>
        <v>12.607208538870077</v>
      </c>
      <c r="V39" s="5">
        <f>Numbers!V39/SUM(Numbers!V39:Z39)*100</f>
        <v>78.08930425752855</v>
      </c>
      <c r="W39" s="5">
        <f>Numbers!W39/SUM(Numbers!V39:Z39)*100</f>
        <v>1.142263759086189</v>
      </c>
      <c r="X39" s="5">
        <f>Numbers!X39/SUM(Numbers!V39:Z39)*100</f>
        <v>9.034267912772584</v>
      </c>
      <c r="Y39" s="5">
        <f>Numbers!Y39/SUM(Numbers!V39:Z39)*100</f>
        <v>3.6344755970924196</v>
      </c>
      <c r="Z39" s="5">
        <f>Numbers!Z39/SUM(Numbers!V39:Z39)*100</f>
        <v>8.09968847352025</v>
      </c>
      <c r="AA39" s="5">
        <f>Numbers!AA39/SUM(Numbers!AA39:AE39)*100</f>
        <v>77.52808988764045</v>
      </c>
      <c r="AB39" s="5">
        <f>Numbers!AB39/SUM(Numbers!AA39:AE39)*100</f>
        <v>1.8102372034956304</v>
      </c>
      <c r="AC39" s="5">
        <f>Numbers!AC39/SUM(Numbers!AA39:AE39)*100</f>
        <v>6.3514357053682895</v>
      </c>
      <c r="AD39" s="5">
        <f>Numbers!AD39/SUM(Numbers!AA39:AE39)*100</f>
        <v>2.5124843945068664</v>
      </c>
      <c r="AE39" s="5">
        <f>Numbers!AE39/SUM(Numbers!AA39:AE39)*100</f>
        <v>11.797752808988763</v>
      </c>
      <c r="AF39" s="5">
        <f>Numbers!AF39/SUM(Numbers!AF39:AJ39)*100</f>
        <v>74.12376428296315</v>
      </c>
      <c r="AG39" s="5">
        <f>Numbers!AG39/SUM(Numbers!AF39:AJ39)*100</f>
        <v>2.773141609962768</v>
      </c>
      <c r="AH39" s="5">
        <f>Numbers!AH39/SUM(Numbers!AF39:AJ39)*100</f>
        <v>5.803055591218385</v>
      </c>
      <c r="AI39" s="5">
        <f>Numbers!AI39/SUM(Numbers!AF39:AJ39)*100</f>
        <v>2.400821671588137</v>
      </c>
      <c r="AJ39" s="5">
        <f>Numbers!AJ39/SUM(Numbers!AF39:AJ39)*100</f>
        <v>14.899216844267556</v>
      </c>
      <c r="AK39" s="5">
        <f>(SUM(Numbers!V39,Numbers!AA39,Numbers!AF39)/SUM(Numbers!$V39:$AJ39))*100</f>
        <v>75.24075123099045</v>
      </c>
      <c r="AL39" s="5">
        <f>(SUM(Numbers!W39,Numbers!AB39,Numbers!AG39)/SUM(Numbers!$V39:$AJ39))*100</f>
        <v>2.4358359841387425</v>
      </c>
      <c r="AM39" s="5">
        <f>(SUM(Numbers!X39,Numbers!AC39,Numbers!AH39)/SUM(Numbers!$V39:$AJ39))*100</f>
        <v>6.091768704518715</v>
      </c>
      <c r="AN39" s="5">
        <f>(SUM(Numbers!Y39,Numbers!AD39,Numbers!AI39)/SUM(Numbers!$V39:$AJ39))*100</f>
        <v>2.483768355919648</v>
      </c>
      <c r="AO39" s="5">
        <f>(SUM(Numbers!Z39,Numbers!AE39,Numbers!AJ39)/SUM(Numbers!$V39:$AJ39))*100</f>
        <v>13.747875724432438</v>
      </c>
    </row>
    <row r="40" spans="1:41" ht="12.75">
      <c r="A40" s="3" t="s">
        <v>42</v>
      </c>
      <c r="B40" s="5">
        <f>Numbers!B40/SUM(Numbers!B40:F40)*100</f>
        <v>78.24076890321795</v>
      </c>
      <c r="C40" s="5">
        <f>Numbers!C40/SUM(Numbers!B40:F40)*100</f>
        <v>3.443031814587262</v>
      </c>
      <c r="D40" s="5">
        <f>Numbers!D40/SUM(Numbers!B40:F40)*100</f>
        <v>1.648518766348318</v>
      </c>
      <c r="E40" s="5">
        <f>Numbers!E40/SUM(Numbers!B40:F40)*100</f>
        <v>11.590323823428026</v>
      </c>
      <c r="F40" s="5">
        <f>Numbers!F40/SUM(Numbers!B40:F40)*100</f>
        <v>5.077356692418436</v>
      </c>
      <c r="G40" s="5">
        <f>Numbers!G40/SUM(Numbers!G40:K40)*100</f>
        <v>86.8981263850648</v>
      </c>
      <c r="H40" s="5">
        <f>Numbers!H40/SUM(Numbers!G40:K40)*100</f>
        <v>4.499362030756833</v>
      </c>
      <c r="I40" s="5">
        <f>Numbers!I40/SUM(Numbers!G40:K40)*100</f>
        <v>1.7426633537035794</v>
      </c>
      <c r="J40" s="5">
        <f>Numbers!J40/SUM(Numbers!G40:K40)*100</f>
        <v>5.355583909744141</v>
      </c>
      <c r="K40" s="5">
        <f>Numbers!K40/SUM(Numbers!G40:K40)*100</f>
        <v>1.5042643207306428</v>
      </c>
      <c r="L40" s="5">
        <f>Numbers!L40/SUM(Numbers!L40:P40)*100</f>
        <v>75.68470273881096</v>
      </c>
      <c r="M40" s="5">
        <f>Numbers!M40/SUM(Numbers!L40:P40)*100</f>
        <v>6.0491353076523415</v>
      </c>
      <c r="N40" s="5">
        <f>Numbers!N40/SUM(Numbers!L40:P40)*100</f>
        <v>2.156164180212276</v>
      </c>
      <c r="O40" s="5">
        <f>Numbers!O40/SUM(Numbers!L40:P40)*100</f>
        <v>4.386550879536851</v>
      </c>
      <c r="P40" s="5">
        <f>Numbers!P40/SUM(Numbers!L40:P40)*100</f>
        <v>11.723446893787576</v>
      </c>
      <c r="Q40" s="5">
        <f>Numbers!Q40/SUM(Numbers!Q40:U40)*100</f>
        <v>74.35211677959644</v>
      </c>
      <c r="R40" s="5">
        <f>Numbers!R40/SUM(Numbers!Q40:U40)*100</f>
        <v>5.439305537916763</v>
      </c>
      <c r="S40" s="5">
        <f>Numbers!S40/SUM(Numbers!Q40:U40)*100</f>
        <v>1.835513488073271</v>
      </c>
      <c r="T40" s="5">
        <f>Numbers!T40/SUM(Numbers!Q40:U40)*100</f>
        <v>3.8884199045264043</v>
      </c>
      <c r="U40" s="5">
        <f>Numbers!U40/SUM(Numbers!Q40:U40)*100</f>
        <v>14.48464428988712</v>
      </c>
      <c r="V40" s="5">
        <f>Numbers!V40/SUM(Numbers!V40:Z40)*100</f>
        <v>77.77777777777779</v>
      </c>
      <c r="W40" s="5">
        <f>Numbers!W40/SUM(Numbers!V40:Z40)*100</f>
        <v>3.065134099616858</v>
      </c>
      <c r="X40" s="5">
        <f>Numbers!X40/SUM(Numbers!V40:Z40)*100</f>
        <v>1.532567049808429</v>
      </c>
      <c r="Y40" s="5">
        <f>Numbers!Y40/SUM(Numbers!V40:Z40)*100</f>
        <v>5.491698595146871</v>
      </c>
      <c r="Z40" s="5">
        <f>Numbers!Z40/SUM(Numbers!V40:Z40)*100</f>
        <v>12.132822477650064</v>
      </c>
      <c r="AA40" s="5">
        <f>Numbers!AA40/SUM(Numbers!AA40:AE40)*100</f>
        <v>79.1937984496124</v>
      </c>
      <c r="AB40" s="5">
        <f>Numbers!AB40/SUM(Numbers!AA40:AE40)*100</f>
        <v>4.341085271317829</v>
      </c>
      <c r="AC40" s="5">
        <f>Numbers!AC40/SUM(Numbers!AA40:AE40)*100</f>
        <v>1.5193798449612403</v>
      </c>
      <c r="AD40" s="5">
        <f>Numbers!AD40/SUM(Numbers!AA40:AE40)*100</f>
        <v>3.968992248062016</v>
      </c>
      <c r="AE40" s="5">
        <f>Numbers!AE40/SUM(Numbers!AA40:AE40)*100</f>
        <v>10.976744186046512</v>
      </c>
      <c r="AF40" s="5">
        <f>Numbers!AF40/SUM(Numbers!AF40:AJ40)*100</f>
        <v>76.4277793179928</v>
      </c>
      <c r="AG40" s="5">
        <f>Numbers!AG40/SUM(Numbers!AF40:AJ40)*100</f>
        <v>5.83587468810646</v>
      </c>
      <c r="AH40" s="5">
        <f>Numbers!AH40/SUM(Numbers!AF40:AJ40)*100</f>
        <v>1.3168838369836429</v>
      </c>
      <c r="AI40" s="5">
        <f>Numbers!AI40/SUM(Numbers!AF40:AJ40)*100</f>
        <v>2.7931799279179375</v>
      </c>
      <c r="AJ40" s="5">
        <f>Numbers!AJ40/SUM(Numbers!AF40:AJ40)*100</f>
        <v>13.626282228999168</v>
      </c>
      <c r="AK40" s="5">
        <f>(SUM(Numbers!V40,Numbers!AA40,Numbers!AF40)/SUM(Numbers!$V40:$AJ40))*100</f>
        <v>77.31687756193192</v>
      </c>
      <c r="AL40" s="5">
        <f>(SUM(Numbers!W40,Numbers!AB40,Numbers!AG40)/SUM(Numbers!$V40:$AJ40))*100</f>
        <v>5.2129745143468185</v>
      </c>
      <c r="AM40" s="5">
        <f>(SUM(Numbers!X40,Numbers!AC40,Numbers!AH40)/SUM(Numbers!$V40:$AJ40))*100</f>
        <v>1.3901265371591518</v>
      </c>
      <c r="AN40" s="5">
        <f>(SUM(Numbers!Y40,Numbers!AD40,Numbers!AI40)/SUM(Numbers!$V40:$AJ40))*100</f>
        <v>3.3193726608447696</v>
      </c>
      <c r="AO40" s="5">
        <f>(SUM(Numbers!Z40,Numbers!AE40,Numbers!AJ40)/SUM(Numbers!$V40:$AJ40))*100</f>
        <v>12.760648725717342</v>
      </c>
    </row>
    <row r="41" spans="1:41" ht="12.75">
      <c r="A41" s="3" t="s">
        <v>43</v>
      </c>
      <c r="B41" s="5">
        <f>Numbers!B41/SUM(Numbers!B41:F41)*100</f>
        <v>80.0804898780509</v>
      </c>
      <c r="C41" s="5">
        <f>Numbers!C41/SUM(Numbers!B41:F41)*100</f>
        <v>2.4858188630804725</v>
      </c>
      <c r="D41" s="5">
        <f>Numbers!D41/SUM(Numbers!B41:F41)*100</f>
        <v>11.243140724293257</v>
      </c>
      <c r="E41" s="5">
        <f>Numbers!E41/SUM(Numbers!B41:F41)*100</f>
        <v>4.585378828617852</v>
      </c>
      <c r="F41" s="5">
        <f>Numbers!F41/SUM(Numbers!B41:F41)*100</f>
        <v>1.605171705957523</v>
      </c>
      <c r="G41" s="5">
        <f>Numbers!G41/SUM(Numbers!G41:K41)*100</f>
        <v>85.0823541800121</v>
      </c>
      <c r="H41" s="5">
        <f>Numbers!H41/SUM(Numbers!G41:K41)*100</f>
        <v>2.101633043463</v>
      </c>
      <c r="I41" s="5">
        <f>Numbers!I41/SUM(Numbers!G41:K41)*100</f>
        <v>10.278257969971657</v>
      </c>
      <c r="J41" s="5">
        <f>Numbers!J41/SUM(Numbers!G41:K41)*100</f>
        <v>2.4789617318509287</v>
      </c>
      <c r="K41" s="5">
        <f>Numbers!K41/SUM(Numbers!G41:K41)*100</f>
        <v>0.05879307470230521</v>
      </c>
      <c r="L41" s="5">
        <f>Numbers!L41/SUM(Numbers!L41:P41)*100</f>
        <v>77.13238178339564</v>
      </c>
      <c r="M41" s="5">
        <f>Numbers!M41/SUM(Numbers!L41:P41)*100</f>
        <v>3.402204628599333</v>
      </c>
      <c r="N41" s="5">
        <f>Numbers!N41/SUM(Numbers!L41:P41)*100</f>
        <v>9.00583578158647</v>
      </c>
      <c r="O41" s="5">
        <f>Numbers!O41/SUM(Numbers!L41:P41)*100</f>
        <v>2.5792713678463643</v>
      </c>
      <c r="P41" s="5">
        <f>Numbers!P41/SUM(Numbers!L41:P41)*100</f>
        <v>7.880306438572195</v>
      </c>
      <c r="Q41" s="5">
        <f>Numbers!Q41/SUM(Numbers!Q41:U41)*100</f>
        <v>80.58788684560402</v>
      </c>
      <c r="R41" s="5">
        <f>Numbers!R41/SUM(Numbers!Q41:U41)*100</f>
        <v>3.276422657206419</v>
      </c>
      <c r="S41" s="5">
        <f>Numbers!S41/SUM(Numbers!Q41:U41)*100</f>
        <v>8.638487764424026</v>
      </c>
      <c r="T41" s="5">
        <f>Numbers!T41/SUM(Numbers!Q41:U41)*100</f>
        <v>2.121184198401938</v>
      </c>
      <c r="U41" s="5">
        <f>Numbers!U41/SUM(Numbers!Q41:U41)*100</f>
        <v>5.376018534363605</v>
      </c>
      <c r="V41" s="5">
        <f>Numbers!V41/SUM(Numbers!V41:Z41)*100</f>
        <v>75.81885502705782</v>
      </c>
      <c r="W41" s="5">
        <f>Numbers!W41/SUM(Numbers!V41:Z41)*100</f>
        <v>1.4454571347194531</v>
      </c>
      <c r="X41" s="5">
        <f>Numbers!X41/SUM(Numbers!V41:Z41)*100</f>
        <v>9.32070635146682</v>
      </c>
      <c r="Y41" s="5">
        <f>Numbers!Y41/SUM(Numbers!V41:Z41)*100</f>
        <v>2.072059242381088</v>
      </c>
      <c r="Z41" s="5">
        <f>Numbers!Z41/SUM(Numbers!V41:Z41)*100</f>
        <v>11.342922244374822</v>
      </c>
      <c r="AA41" s="5">
        <f>Numbers!AA41/SUM(Numbers!AA41:AE41)*100</f>
        <v>82.20533880903491</v>
      </c>
      <c r="AB41" s="5">
        <f>Numbers!AB41/SUM(Numbers!AA41:AE41)*100</f>
        <v>1.5770020533880904</v>
      </c>
      <c r="AC41" s="5">
        <f>Numbers!AC41/SUM(Numbers!AA41:AE41)*100</f>
        <v>10.082135523613964</v>
      </c>
      <c r="AD41" s="5">
        <f>Numbers!AD41/SUM(Numbers!AA41:AE41)*100</f>
        <v>1.650924024640657</v>
      </c>
      <c r="AE41" s="5">
        <f>Numbers!AE41/SUM(Numbers!AA41:AE41)*100</f>
        <v>4.484599589322382</v>
      </c>
      <c r="AF41" s="5">
        <f>Numbers!AF41/SUM(Numbers!AF41:AJ41)*100</f>
        <v>84.55932280114074</v>
      </c>
      <c r="AG41" s="5">
        <f>Numbers!AG41/SUM(Numbers!AF41:AJ41)*100</f>
        <v>4.086128589319935</v>
      </c>
      <c r="AH41" s="5">
        <f>Numbers!AH41/SUM(Numbers!AF41:AJ41)*100</f>
        <v>5.693117860969022</v>
      </c>
      <c r="AI41" s="5">
        <f>Numbers!AI41/SUM(Numbers!AF41:AJ41)*100</f>
        <v>1.8635039910672522</v>
      </c>
      <c r="AJ41" s="5">
        <f>Numbers!AJ41/SUM(Numbers!AF41:AJ41)*100</f>
        <v>3.7979267575030553</v>
      </c>
      <c r="AK41" s="5">
        <f>(SUM(Numbers!V41,Numbers!AA41,Numbers!AF41)/SUM(Numbers!$V41:$AJ41))*100</f>
        <v>82.83890815634345</v>
      </c>
      <c r="AL41" s="5">
        <f>(SUM(Numbers!W41,Numbers!AB41,Numbers!AG41)/SUM(Numbers!$V41:$AJ41))*100</f>
        <v>3.1480791462447573</v>
      </c>
      <c r="AM41" s="5">
        <f>(SUM(Numbers!X41,Numbers!AC41,Numbers!AH41)/SUM(Numbers!$V41:$AJ41))*100</f>
        <v>7.200932481106747</v>
      </c>
      <c r="AN41" s="5">
        <f>(SUM(Numbers!Y41,Numbers!AD41,Numbers!AI41)/SUM(Numbers!$V41:$AJ41))*100</f>
        <v>1.8420323502154452</v>
      </c>
      <c r="AO41" s="5">
        <f>(SUM(Numbers!Z41,Numbers!AE41,Numbers!AJ41)/SUM(Numbers!$V41:$AJ41))*100</f>
        <v>4.970047866089598</v>
      </c>
    </row>
    <row r="42" spans="1:41" ht="12.75">
      <c r="A42" s="3" t="s">
        <v>44</v>
      </c>
      <c r="B42" s="5">
        <f>Numbers!B42/SUM(Numbers!B42:F42)*100</f>
        <v>74.8204530108649</v>
      </c>
      <c r="C42" s="5">
        <f>Numbers!C42/SUM(Numbers!B42:F42)*100</f>
        <v>4.002209809097048</v>
      </c>
      <c r="D42" s="5">
        <f>Numbers!D42/SUM(Numbers!B42:F42)*100</f>
        <v>5.3280952673255175</v>
      </c>
      <c r="E42" s="5">
        <f>Numbers!E42/SUM(Numbers!B42:F42)*100</f>
        <v>11.552390890675833</v>
      </c>
      <c r="F42" s="5">
        <f>Numbers!F42/SUM(Numbers!B42:F42)*100</f>
        <v>4.296851022036707</v>
      </c>
      <c r="G42" s="5">
        <f>Numbers!G42/SUM(Numbers!G42:K42)*100</f>
        <v>82.56458652825292</v>
      </c>
      <c r="H42" s="5">
        <f>Numbers!H42/SUM(Numbers!G42:K42)*100</f>
        <v>3.4446148401557153</v>
      </c>
      <c r="I42" s="5">
        <f>Numbers!I42/SUM(Numbers!G42:K42)*100</f>
        <v>5.473634540521411</v>
      </c>
      <c r="J42" s="5">
        <f>Numbers!J42/SUM(Numbers!G42:K42)*100</f>
        <v>8.352011324761119</v>
      </c>
      <c r="K42" s="5">
        <f>Numbers!K42/SUM(Numbers!G42:K42)*100</f>
        <v>0.16515276630883566</v>
      </c>
      <c r="L42" s="5">
        <f>Numbers!L42/SUM(Numbers!L42:P42)*100</f>
        <v>71.60780332148813</v>
      </c>
      <c r="M42" s="5">
        <f>Numbers!M42/SUM(Numbers!L42:P42)*100</f>
        <v>4.249764304880702</v>
      </c>
      <c r="N42" s="5">
        <f>Numbers!N42/SUM(Numbers!L42:P42)*100</f>
        <v>5.78722169845529</v>
      </c>
      <c r="O42" s="5">
        <f>Numbers!O42/SUM(Numbers!L42:P42)*100</f>
        <v>6.149829574298353</v>
      </c>
      <c r="P42" s="5">
        <f>Numbers!P42/SUM(Numbers!L42:P42)*100</f>
        <v>12.20538110087751</v>
      </c>
      <c r="Q42" s="5">
        <f>Numbers!Q42/SUM(Numbers!Q42:U42)*100</f>
        <v>71.35418698077149</v>
      </c>
      <c r="R42" s="5">
        <f>Numbers!R42/SUM(Numbers!Q42:U42)*100</f>
        <v>3.6838410234408516</v>
      </c>
      <c r="S42" s="5">
        <f>Numbers!S42/SUM(Numbers!Q42:U42)*100</f>
        <v>4.990444245095362</v>
      </c>
      <c r="T42" s="5">
        <f>Numbers!T42/SUM(Numbers!Q42:U42)*100</f>
        <v>4.72912360076446</v>
      </c>
      <c r="U42" s="5">
        <f>Numbers!U42/SUM(Numbers!Q42:U42)*100</f>
        <v>15.242404149927843</v>
      </c>
      <c r="V42" s="5">
        <f>Numbers!V42/SUM(Numbers!V42:Z42)*100</f>
        <v>77.94117647058823</v>
      </c>
      <c r="W42" s="5">
        <f>Numbers!W42/SUM(Numbers!V42:Z42)*100</f>
        <v>2.941176470588235</v>
      </c>
      <c r="X42" s="5">
        <f>Numbers!X42/SUM(Numbers!V42:Z42)*100</f>
        <v>2.941176470588235</v>
      </c>
      <c r="Y42" s="5">
        <f>Numbers!Y42/SUM(Numbers!V42:Z42)*100</f>
        <v>4.901960784313726</v>
      </c>
      <c r="Z42" s="5">
        <f>Numbers!Z42/SUM(Numbers!V42:Z42)*100</f>
        <v>11.27450980392157</v>
      </c>
      <c r="AA42" s="5">
        <f>Numbers!AA42/SUM(Numbers!AA42:AE42)*100</f>
        <v>79.54929577464789</v>
      </c>
      <c r="AB42" s="5">
        <f>Numbers!AB42/SUM(Numbers!AA42:AE42)*100</f>
        <v>2.056338028169014</v>
      </c>
      <c r="AC42" s="5">
        <f>Numbers!AC42/SUM(Numbers!AA42:AE42)*100</f>
        <v>7.183098591549296</v>
      </c>
      <c r="AD42" s="5">
        <f>Numbers!AD42/SUM(Numbers!AA42:AE42)*100</f>
        <v>5.352112676056338</v>
      </c>
      <c r="AE42" s="5">
        <f>Numbers!AE42/SUM(Numbers!AA42:AE42)*100</f>
        <v>5.859154929577465</v>
      </c>
      <c r="AF42" s="5">
        <f>Numbers!AF42/SUM(Numbers!AF42:AJ42)*100</f>
        <v>78.20756962627947</v>
      </c>
      <c r="AG42" s="5">
        <f>Numbers!AG42/SUM(Numbers!AF42:AJ42)*100</f>
        <v>4.84408474172816</v>
      </c>
      <c r="AH42" s="5">
        <f>Numbers!AH42/SUM(Numbers!AF42:AJ42)*100</f>
        <v>3.8443227802904074</v>
      </c>
      <c r="AI42" s="5">
        <f>Numbers!AI42/SUM(Numbers!AF42:AJ42)*100</f>
        <v>3.249226374672697</v>
      </c>
      <c r="AJ42" s="5">
        <f>Numbers!AJ42/SUM(Numbers!AF42:AJ42)*100</f>
        <v>9.854796477029279</v>
      </c>
      <c r="AK42" s="5">
        <f>(SUM(Numbers!V42,Numbers!AA42,Numbers!AF42)/SUM(Numbers!$V42:$AJ42))*100</f>
        <v>78.59493254359987</v>
      </c>
      <c r="AL42" s="5">
        <f>(SUM(Numbers!W42,Numbers!AB42,Numbers!AG42)/SUM(Numbers!$V42:$AJ42))*100</f>
        <v>3.998025666337611</v>
      </c>
      <c r="AM42" s="5">
        <f>(SUM(Numbers!X42,Numbers!AC42,Numbers!AH42)/SUM(Numbers!$V42:$AJ42))*100</f>
        <v>4.804211911813097</v>
      </c>
      <c r="AN42" s="5">
        <f>(SUM(Numbers!Y42,Numbers!AD42,Numbers!AI42)/SUM(Numbers!$V42:$AJ42))*100</f>
        <v>3.89108259295821</v>
      </c>
      <c r="AO42" s="5">
        <f>(SUM(Numbers!Z42,Numbers!AE42,Numbers!AJ42)/SUM(Numbers!$V42:$AJ42))*100</f>
        <v>8.711747285291214</v>
      </c>
    </row>
    <row r="43" spans="1:41" ht="12.75">
      <c r="A43" s="3" t="s">
        <v>45</v>
      </c>
      <c r="B43" s="5">
        <f>Numbers!B43/SUM(Numbers!B43:F43)*100</f>
        <v>58.54063290723276</v>
      </c>
      <c r="C43" s="5">
        <f>Numbers!C43/SUM(Numbers!B43:F43)*100</f>
        <v>0.9579047681640431</v>
      </c>
      <c r="D43" s="5">
        <f>Numbers!D43/SUM(Numbers!B43:F43)*100</f>
        <v>35.18287272846768</v>
      </c>
      <c r="E43" s="5">
        <f>Numbers!E43/SUM(Numbers!B43:F43)*100</f>
        <v>3.905556833492162</v>
      </c>
      <c r="F43" s="5">
        <f>Numbers!F43/SUM(Numbers!B43:F43)*100</f>
        <v>1.4130327626433572</v>
      </c>
      <c r="G43" s="5">
        <f>Numbers!G43/SUM(Numbers!G43:K43)*100</f>
        <v>56.73289809821176</v>
      </c>
      <c r="H43" s="5">
        <f>Numbers!H43/SUM(Numbers!G43:K43)*100</f>
        <v>1.160942378654556</v>
      </c>
      <c r="I43" s="5">
        <f>Numbers!I43/SUM(Numbers!G43:K43)*100</f>
        <v>40.723814930457</v>
      </c>
      <c r="J43" s="5">
        <f>Numbers!J43/SUM(Numbers!G43:K43)*100</f>
        <v>1.169457848424638</v>
      </c>
      <c r="K43" s="5">
        <f>Numbers!K43/SUM(Numbers!G43:K43)*100</f>
        <v>0.21288674425205792</v>
      </c>
      <c r="L43" s="5">
        <f>Numbers!L43/SUM(Numbers!L43:P43)*100</f>
        <v>66.09897072914413</v>
      </c>
      <c r="M43" s="5">
        <f>Numbers!M43/SUM(Numbers!L43:P43)*100</f>
        <v>1.100361635706117</v>
      </c>
      <c r="N43" s="5">
        <f>Numbers!N43/SUM(Numbers!L43:P43)*100</f>
        <v>27.552313541248107</v>
      </c>
      <c r="O43" s="5">
        <f>Numbers!O43/SUM(Numbers!L43:P43)*100</f>
        <v>1.1714524155410626</v>
      </c>
      <c r="P43" s="5">
        <f>Numbers!P43/SUM(Numbers!L43:P43)*100</f>
        <v>4.076901678360585</v>
      </c>
      <c r="Q43" s="5">
        <f>Numbers!Q43/SUM(Numbers!Q43:U43)*100</f>
        <v>67.85366381643036</v>
      </c>
      <c r="R43" s="5">
        <f>Numbers!R43/SUM(Numbers!Q43:U43)*100</f>
        <v>1.3467753158195845</v>
      </c>
      <c r="S43" s="5">
        <f>Numbers!S43/SUM(Numbers!Q43:U43)*100</f>
        <v>26.515702070415788</v>
      </c>
      <c r="T43" s="5">
        <f>Numbers!T43/SUM(Numbers!Q43:U43)*100</f>
        <v>1.2215298501693133</v>
      </c>
      <c r="U43" s="5">
        <f>Numbers!U43/SUM(Numbers!Q43:U43)*100</f>
        <v>3.062328947164968</v>
      </c>
      <c r="V43" s="5">
        <f>Numbers!V43/SUM(Numbers!V43:Z43)*100</f>
        <v>62.15463696723067</v>
      </c>
      <c r="W43" s="5">
        <f>Numbers!W43/SUM(Numbers!V43:Z43)*100</f>
        <v>2.677232812165346</v>
      </c>
      <c r="X43" s="5">
        <f>Numbers!X43/SUM(Numbers!V43:Z43)*100</f>
        <v>31.612765046048402</v>
      </c>
      <c r="Y43" s="5">
        <f>Numbers!Y43/SUM(Numbers!V43:Z43)*100</f>
        <v>1.1565645748554294</v>
      </c>
      <c r="Z43" s="5">
        <f>Numbers!Z43/SUM(Numbers!V43:Z43)*100</f>
        <v>2.39880059970015</v>
      </c>
      <c r="AA43" s="5">
        <f>Numbers!AA43/SUM(Numbers!AA43:AE43)*100</f>
        <v>71.08593290170688</v>
      </c>
      <c r="AB43" s="5">
        <f>Numbers!AB43/SUM(Numbers!AA43:AE43)*100</f>
        <v>2.0306062389640966</v>
      </c>
      <c r="AC43" s="5">
        <f>Numbers!AC43/SUM(Numbers!AA43:AE43)*100</f>
        <v>23.263684520306064</v>
      </c>
      <c r="AD43" s="5">
        <f>Numbers!AD43/SUM(Numbers!AA43:AE43)*100</f>
        <v>0.9711595055915244</v>
      </c>
      <c r="AE43" s="5">
        <f>Numbers!AE43/SUM(Numbers!AA43:AE43)*100</f>
        <v>2.64861683343143</v>
      </c>
      <c r="AF43" s="5">
        <f>Numbers!AF43/SUM(Numbers!AF43:AJ43)*100</f>
        <v>74.04727749017651</v>
      </c>
      <c r="AG43" s="5">
        <f>Numbers!AG43/SUM(Numbers!AF43:AJ43)*100</f>
        <v>1.2973242686958149</v>
      </c>
      <c r="AH43" s="5">
        <f>Numbers!AH43/SUM(Numbers!AF43:AJ43)*100</f>
        <v>20.732239755504274</v>
      </c>
      <c r="AI43" s="5">
        <f>Numbers!AI43/SUM(Numbers!AF43:AJ43)*100</f>
        <v>0.8981475706355642</v>
      </c>
      <c r="AJ43" s="5">
        <f>Numbers!AJ43/SUM(Numbers!AF43:AJ43)*100</f>
        <v>3.0250109149878375</v>
      </c>
      <c r="AK43" s="5">
        <f>(SUM(Numbers!V43,Numbers!AA43,Numbers!AF43)/SUM(Numbers!$V43:$AJ43))*100</f>
        <v>71.29609426140084</v>
      </c>
      <c r="AL43" s="5">
        <f>(SUM(Numbers!W43,Numbers!AB43,Numbers!AG43)/SUM(Numbers!$V43:$AJ43))*100</f>
        <v>1.7128518437704559</v>
      </c>
      <c r="AM43" s="5">
        <f>(SUM(Numbers!X43,Numbers!AC43,Numbers!AH43)/SUM(Numbers!$V43:$AJ43))*100</f>
        <v>23.20532402356535</v>
      </c>
      <c r="AN43" s="5">
        <f>(SUM(Numbers!Y43,Numbers!AD43,Numbers!AI43)/SUM(Numbers!$V43:$AJ43))*100</f>
        <v>0.9600698232598734</v>
      </c>
      <c r="AO43" s="5">
        <f>(SUM(Numbers!Z43,Numbers!AE43,Numbers!AJ43)/SUM(Numbers!$V43:$AJ43))*100</f>
        <v>2.825660048003491</v>
      </c>
    </row>
    <row r="44" spans="1:41" ht="12.75">
      <c r="A44" s="3" t="s">
        <v>46</v>
      </c>
      <c r="B44" s="5">
        <f>Numbers!B44/SUM(Numbers!B44:F44)*100</f>
        <v>85.25360299386894</v>
      </c>
      <c r="C44" s="5">
        <f>Numbers!C44/SUM(Numbers!B44:F44)*100</f>
        <v>0.4618202086153356</v>
      </c>
      <c r="D44" s="5">
        <f>Numbers!D44/SUM(Numbers!B44:F44)*100</f>
        <v>0.6847678955330838</v>
      </c>
      <c r="E44" s="5">
        <f>Numbers!E44/SUM(Numbers!B44:F44)*100</f>
        <v>1.8472808344613425</v>
      </c>
      <c r="F44" s="5">
        <f>Numbers!F44/SUM(Numbers!B44:F44)*100</f>
        <v>11.752528067521299</v>
      </c>
      <c r="G44" s="5">
        <f>Numbers!G44/SUM(Numbers!G44:K44)*100</f>
        <v>94.27678378960984</v>
      </c>
      <c r="H44" s="5">
        <f>Numbers!H44/SUM(Numbers!G44:K44)*100</f>
        <v>0.8191420564776891</v>
      </c>
      <c r="I44" s="5">
        <f>Numbers!I44/SUM(Numbers!G44:K44)*100</f>
        <v>0.6466910972192282</v>
      </c>
      <c r="J44" s="5">
        <f>Numbers!J44/SUM(Numbers!G44:K44)*100</f>
        <v>0.7436947618021125</v>
      </c>
      <c r="K44" s="5">
        <f>Numbers!K44/SUM(Numbers!G44:K44)*100</f>
        <v>3.51368829489114</v>
      </c>
      <c r="L44" s="5">
        <f>Numbers!L44/SUM(Numbers!L44:P44)*100</f>
        <v>88.53320592451027</v>
      </c>
      <c r="M44" s="5">
        <f>Numbers!M44/SUM(Numbers!L44:P44)*100</f>
        <v>0.5255613951266125</v>
      </c>
      <c r="N44" s="5">
        <f>Numbers!N44/SUM(Numbers!L44:P44)*100</f>
        <v>1.1108456760630674</v>
      </c>
      <c r="O44" s="5">
        <f>Numbers!O44/SUM(Numbers!L44:P44)*100</f>
        <v>0.7525083612040134</v>
      </c>
      <c r="P44" s="5">
        <f>Numbers!P44/SUM(Numbers!L44:P44)*100</f>
        <v>9.077878643096035</v>
      </c>
      <c r="Q44" s="5">
        <f>Numbers!Q44/SUM(Numbers!Q44:U44)*100</f>
        <v>85.53892956949308</v>
      </c>
      <c r="R44" s="5">
        <f>Numbers!R44/SUM(Numbers!Q44:U44)*100</f>
        <v>0.6332024479111394</v>
      </c>
      <c r="S44" s="5">
        <f>Numbers!S44/SUM(Numbers!Q44:U44)*100</f>
        <v>0.9268102868866956</v>
      </c>
      <c r="T44" s="5">
        <f>Numbers!T44/SUM(Numbers!Q44:U44)*100</f>
        <v>0.77116275779122</v>
      </c>
      <c r="U44" s="5">
        <f>Numbers!U44/SUM(Numbers!Q44:U44)*100</f>
        <v>12.12989493791786</v>
      </c>
      <c r="V44" s="5">
        <f>Numbers!V44/SUM(Numbers!V44:Z44)*100</f>
        <v>87.88927335640139</v>
      </c>
      <c r="W44" s="5">
        <f>Numbers!W44/SUM(Numbers!V44:Z44)*100</f>
        <v>0.8650519031141869</v>
      </c>
      <c r="X44" s="5">
        <f>Numbers!X44/SUM(Numbers!V44:Z44)*100</f>
        <v>0.8650519031141869</v>
      </c>
      <c r="Y44" s="5">
        <f>Numbers!Y44/SUM(Numbers!V44:Z44)*100</f>
        <v>0.34602076124567477</v>
      </c>
      <c r="Z44" s="5">
        <f>Numbers!Z44/SUM(Numbers!V44:Z44)*100</f>
        <v>10.034602076124568</v>
      </c>
      <c r="AA44" s="5">
        <f>Numbers!AA44/SUM(Numbers!AA44:AE44)*100</f>
        <v>83.68794326241135</v>
      </c>
      <c r="AB44" s="5">
        <f>Numbers!AB44/SUM(Numbers!AA44:AE44)*100</f>
        <v>0.436442989634479</v>
      </c>
      <c r="AC44" s="5">
        <f>Numbers!AC44/SUM(Numbers!AA44:AE44)*100</f>
        <v>0.872885979268958</v>
      </c>
      <c r="AD44" s="5">
        <f>Numbers!AD44/SUM(Numbers!AA44:AE44)*100</f>
        <v>0.7637752318603382</v>
      </c>
      <c r="AE44" s="5">
        <f>Numbers!AE44/SUM(Numbers!AA44:AE44)*100</f>
        <v>14.238952536824879</v>
      </c>
      <c r="AF44" s="5">
        <f>Numbers!AF44/SUM(Numbers!AF44:AJ44)*100</f>
        <v>93.81397418780595</v>
      </c>
      <c r="AG44" s="5">
        <f>Numbers!AG44/SUM(Numbers!AF44:AJ44)*100</f>
        <v>0.6230529595015576</v>
      </c>
      <c r="AH44" s="5">
        <f>Numbers!AH44/SUM(Numbers!AF44:AJ44)*100</f>
        <v>1.1125945705384956</v>
      </c>
      <c r="AI44" s="5">
        <f>Numbers!AI44/SUM(Numbers!AF44:AJ44)*100</f>
        <v>0.4005340453938585</v>
      </c>
      <c r="AJ44" s="5">
        <f>Numbers!AJ44/SUM(Numbers!AF44:AJ44)*100</f>
        <v>4.049844236760125</v>
      </c>
      <c r="AK44" s="5">
        <f>(SUM(Numbers!V44,Numbers!AA44,Numbers!AF44)/SUM(Numbers!$V44:$AJ44))*100</f>
        <v>90.62997827661115</v>
      </c>
      <c r="AL44" s="5">
        <f>(SUM(Numbers!W44,Numbers!AB44,Numbers!AG44)/SUM(Numbers!$V44:$AJ44))*100</f>
        <v>0.5937726285300508</v>
      </c>
      <c r="AM44" s="5">
        <f>(SUM(Numbers!X44,Numbers!AC44,Numbers!AH44)/SUM(Numbers!$V44:$AJ44))*100</f>
        <v>1.0282404055032583</v>
      </c>
      <c r="AN44" s="5">
        <f>(SUM(Numbers!Y44,Numbers!AD44,Numbers!AI44)/SUM(Numbers!$V44:$AJ44))*100</f>
        <v>0.49239681390296886</v>
      </c>
      <c r="AO44" s="5">
        <f>(SUM(Numbers!Z44,Numbers!AE44,Numbers!AJ44)/SUM(Numbers!$V44:$AJ44))*100</f>
        <v>7.255611875452571</v>
      </c>
    </row>
    <row r="45" spans="1:41" ht="12.75">
      <c r="A45" s="3" t="s">
        <v>47</v>
      </c>
      <c r="B45" s="5">
        <f>Numbers!B45/SUM(Numbers!B45:F45)*100</f>
        <v>73.78391699419919</v>
      </c>
      <c r="C45" s="5">
        <f>Numbers!C45/SUM(Numbers!B45:F45)*100</f>
        <v>1.1765895332819392</v>
      </c>
      <c r="D45" s="5">
        <f>Numbers!D45/SUM(Numbers!B45:F45)*100</f>
        <v>20.015923768119606</v>
      </c>
      <c r="E45" s="5">
        <f>Numbers!E45/SUM(Numbers!B45:F45)*100</f>
        <v>3.4817445372628812</v>
      </c>
      <c r="F45" s="5">
        <f>Numbers!F45/SUM(Numbers!B45:F45)*100</f>
        <v>1.5418251671363756</v>
      </c>
      <c r="G45" s="5">
        <f>Numbers!G45/SUM(Numbers!G45:K45)*100</f>
        <v>78.46766169154229</v>
      </c>
      <c r="H45" s="5">
        <f>Numbers!H45/SUM(Numbers!G45:K45)*100</f>
        <v>1.877280265339967</v>
      </c>
      <c r="I45" s="5">
        <f>Numbers!I45/SUM(Numbers!G45:K45)*100</f>
        <v>18.602542841348814</v>
      </c>
      <c r="J45" s="5">
        <f>Numbers!J45/SUM(Numbers!G45:K45)*100</f>
        <v>0.9729132117191819</v>
      </c>
      <c r="K45" s="5">
        <f>Numbers!K45/SUM(Numbers!G45:K45)*100</f>
        <v>0.07960199004975124</v>
      </c>
      <c r="L45" s="5">
        <f>Numbers!L45/SUM(Numbers!L45:P45)*100</f>
        <v>73.58740640840813</v>
      </c>
      <c r="M45" s="5">
        <f>Numbers!M45/SUM(Numbers!L45:P45)*100</f>
        <v>1.4672371297028322</v>
      </c>
      <c r="N45" s="5">
        <f>Numbers!N45/SUM(Numbers!L45:P45)*100</f>
        <v>20.22043435799656</v>
      </c>
      <c r="O45" s="5">
        <f>Numbers!O45/SUM(Numbers!L45:P45)*100</f>
        <v>1.339347997953774</v>
      </c>
      <c r="P45" s="5">
        <f>Numbers!P45/SUM(Numbers!L45:P45)*100</f>
        <v>3.385574105938706</v>
      </c>
      <c r="Q45" s="5">
        <f>Numbers!Q45/SUM(Numbers!Q45:U45)*100</f>
        <v>75.93553336802744</v>
      </c>
      <c r="R45" s="5">
        <f>Numbers!R45/SUM(Numbers!Q45:U45)*100</f>
        <v>1.7382813547864435</v>
      </c>
      <c r="S45" s="5">
        <f>Numbers!S45/SUM(Numbers!Q45:U45)*100</f>
        <v>18.268585929578148</v>
      </c>
      <c r="T45" s="5">
        <f>Numbers!T45/SUM(Numbers!Q45:U45)*100</f>
        <v>1.2967364304070477</v>
      </c>
      <c r="U45" s="5">
        <f>Numbers!U45/SUM(Numbers!Q45:U45)*100</f>
        <v>2.760862917200938</v>
      </c>
      <c r="V45" s="5">
        <f>Numbers!V45/SUM(Numbers!V45:Z45)*100</f>
        <v>77.79527559055119</v>
      </c>
      <c r="W45" s="5">
        <f>Numbers!W45/SUM(Numbers!V45:Z45)*100</f>
        <v>0.5669291338582677</v>
      </c>
      <c r="X45" s="5">
        <f>Numbers!X45/SUM(Numbers!V45:Z45)*100</f>
        <v>18.078740157480315</v>
      </c>
      <c r="Y45" s="5">
        <f>Numbers!Y45/SUM(Numbers!V45:Z45)*100</f>
        <v>1.3543307086614174</v>
      </c>
      <c r="Z45" s="5">
        <f>Numbers!Z45/SUM(Numbers!V45:Z45)*100</f>
        <v>2.204724409448819</v>
      </c>
      <c r="AA45" s="5">
        <f>Numbers!AA45/SUM(Numbers!AA45:AE45)*100</f>
        <v>80.17644006227296</v>
      </c>
      <c r="AB45" s="5">
        <f>Numbers!AB45/SUM(Numbers!AA45:AE45)*100</f>
        <v>1.3362740010378829</v>
      </c>
      <c r="AC45" s="5">
        <f>Numbers!AC45/SUM(Numbers!AA45:AE45)*100</f>
        <v>15.814737934613387</v>
      </c>
      <c r="AD45" s="5">
        <f>Numbers!AD45/SUM(Numbers!AA45:AE45)*100</f>
        <v>1.206538661131292</v>
      </c>
      <c r="AE45" s="5">
        <f>Numbers!AE45/SUM(Numbers!AA45:AE45)*100</f>
        <v>1.4660093409444732</v>
      </c>
      <c r="AF45" s="5">
        <f>Numbers!AF45/SUM(Numbers!AF45:AJ45)*100</f>
        <v>81.59682899207247</v>
      </c>
      <c r="AG45" s="5">
        <f>Numbers!AG45/SUM(Numbers!AF45:AJ45)*100</f>
        <v>1.7902256294102272</v>
      </c>
      <c r="AH45" s="5">
        <f>Numbers!AH45/SUM(Numbers!AF45:AJ45)*100</f>
        <v>12.313790399860615</v>
      </c>
      <c r="AI45" s="5">
        <f>Numbers!AI45/SUM(Numbers!AF45:AJ45)*100</f>
        <v>1.171704852339054</v>
      </c>
      <c r="AJ45" s="5">
        <f>Numbers!AJ45/SUM(Numbers!AF45:AJ45)*100</f>
        <v>3.1274501263176235</v>
      </c>
      <c r="AK45" s="5">
        <f>(SUM(Numbers!V45,Numbers!AA45,Numbers!AF45)/SUM(Numbers!$V45:$AJ45))*100</f>
        <v>80.91663957920865</v>
      </c>
      <c r="AL45" s="5">
        <f>(SUM(Numbers!W45,Numbers!AB45,Numbers!AG45)/SUM(Numbers!$V45:$AJ45))*100</f>
        <v>1.5720575633107767</v>
      </c>
      <c r="AM45" s="5">
        <f>(SUM(Numbers!X45,Numbers!AC45,Numbers!AH45)/SUM(Numbers!$V45:$AJ45))*100</f>
        <v>13.652078839277799</v>
      </c>
      <c r="AN45" s="5">
        <f>(SUM(Numbers!Y45,Numbers!AD45,Numbers!AI45)/SUM(Numbers!$V45:$AJ45))*100</f>
        <v>1.1967731450016252</v>
      </c>
      <c r="AO45" s="5">
        <f>(SUM(Numbers!Z45,Numbers!AE45,Numbers!AJ45)/SUM(Numbers!$V45:$AJ45))*100</f>
        <v>2.6624508732011467</v>
      </c>
    </row>
    <row r="46" spans="1:41" ht="12.75">
      <c r="A46" s="3" t="s">
        <v>48</v>
      </c>
      <c r="B46" s="5">
        <f>Numbers!B46/SUM(Numbers!B46:F46)*100</f>
        <v>44.38192165319723</v>
      </c>
      <c r="C46" s="5">
        <f>Numbers!C46/SUM(Numbers!B46:F46)*100</f>
        <v>2.501452387542621</v>
      </c>
      <c r="D46" s="5">
        <f>Numbers!D46/SUM(Numbers!B46:F46)*100</f>
        <v>12.360958606194623</v>
      </c>
      <c r="E46" s="5">
        <f>Numbers!E46/SUM(Numbers!B46:F46)*100</f>
        <v>39.0684644841819</v>
      </c>
      <c r="F46" s="5">
        <f>Numbers!F46/SUM(Numbers!B46:F46)*100</f>
        <v>1.6872028688836236</v>
      </c>
      <c r="G46" s="5">
        <f>Numbers!G46/SUM(Numbers!G46:K46)*100</f>
        <v>51.53035106258073</v>
      </c>
      <c r="H46" s="5">
        <f>Numbers!H46/SUM(Numbers!G46:K46)*100</f>
        <v>3.222731008571093</v>
      </c>
      <c r="I46" s="5">
        <f>Numbers!I46/SUM(Numbers!G46:K46)*100</f>
        <v>12.918633321592111</v>
      </c>
      <c r="J46" s="5">
        <f>Numbers!J46/SUM(Numbers!G46:K46)*100</f>
        <v>32.083597510860635</v>
      </c>
      <c r="K46" s="5">
        <f>Numbers!K46/SUM(Numbers!G46:K46)*100</f>
        <v>0.2446870963954444</v>
      </c>
      <c r="L46" s="5">
        <f>Numbers!L46/SUM(Numbers!L46:P46)*100</f>
        <v>56.809251024549845</v>
      </c>
      <c r="M46" s="5">
        <f>Numbers!M46/SUM(Numbers!L46:P46)*100</f>
        <v>4.217941006166974</v>
      </c>
      <c r="N46" s="5">
        <f>Numbers!N46/SUM(Numbers!L46:P46)*100</f>
        <v>11.241658843172198</v>
      </c>
      <c r="O46" s="5">
        <f>Numbers!O46/SUM(Numbers!L46:P46)*100</f>
        <v>23.767869892007667</v>
      </c>
      <c r="P46" s="5">
        <f>Numbers!P46/SUM(Numbers!L46:P46)*100</f>
        <v>3.9632792341033154</v>
      </c>
      <c r="Q46" s="5">
        <f>Numbers!Q46/SUM(Numbers!Q46:U46)*100</f>
        <v>55.14313412570405</v>
      </c>
      <c r="R46" s="5">
        <f>Numbers!R46/SUM(Numbers!Q46:U46)*100</f>
        <v>5.061071883122957</v>
      </c>
      <c r="S46" s="5">
        <f>Numbers!S46/SUM(Numbers!Q46:U46)*100</f>
        <v>11.35917183748558</v>
      </c>
      <c r="T46" s="5">
        <f>Numbers!T46/SUM(Numbers!Q46:U46)*100</f>
        <v>24.917158236979883</v>
      </c>
      <c r="U46" s="5">
        <f>Numbers!U46/SUM(Numbers!Q46:U46)*100</f>
        <v>3.5194639167075326</v>
      </c>
      <c r="V46" s="5">
        <f>Numbers!V46/SUM(Numbers!V46:Z46)*100</f>
        <v>49.61080840653842</v>
      </c>
      <c r="W46" s="5">
        <f>Numbers!W46/SUM(Numbers!V46:Z46)*100</f>
        <v>3.0634938285333035</v>
      </c>
      <c r="X46" s="5">
        <f>Numbers!X46/SUM(Numbers!V46:Z46)*100</f>
        <v>16.85199599688647</v>
      </c>
      <c r="Y46" s="5">
        <f>Numbers!Y46/SUM(Numbers!V46:Z46)*100</f>
        <v>26.870899588568886</v>
      </c>
      <c r="Z46" s="5">
        <f>Numbers!Z46/SUM(Numbers!V46:Z46)*100</f>
        <v>3.6028021794729232</v>
      </c>
      <c r="AA46" s="5">
        <f>Numbers!AA46/SUM(Numbers!AA46:AE46)*100</f>
        <v>56.64589823468328</v>
      </c>
      <c r="AB46" s="5">
        <f>Numbers!AB46/SUM(Numbers!AA46:AE46)*100</f>
        <v>3.365134994807892</v>
      </c>
      <c r="AC46" s="5">
        <f>Numbers!AC46/SUM(Numbers!AA46:AE46)*100</f>
        <v>13.054906542056074</v>
      </c>
      <c r="AD46" s="5">
        <f>Numbers!AD46/SUM(Numbers!AA46:AE46)*100</f>
        <v>23.737668743509865</v>
      </c>
      <c r="AE46" s="5">
        <f>Numbers!AE46/SUM(Numbers!AA46:AE46)*100</f>
        <v>3.196391484942887</v>
      </c>
      <c r="AF46" s="5">
        <f>Numbers!AF46/SUM(Numbers!AF46:AJ46)*100</f>
        <v>65.34140359205634</v>
      </c>
      <c r="AG46" s="5">
        <f>Numbers!AG46/SUM(Numbers!AF46:AJ46)*100</f>
        <v>5.576654271171242</v>
      </c>
      <c r="AH46" s="5">
        <f>Numbers!AH46/SUM(Numbers!AF46:AJ46)*100</f>
        <v>8.009599915605138</v>
      </c>
      <c r="AI46" s="5">
        <f>Numbers!AI46/SUM(Numbers!AF46:AJ46)*100</f>
        <v>17.28512276815149</v>
      </c>
      <c r="AJ46" s="5">
        <f>Numbers!AJ46/SUM(Numbers!AF46:AJ46)*100</f>
        <v>3.7872194530157977</v>
      </c>
      <c r="AK46" s="5">
        <f>(SUM(Numbers!V46,Numbers!AA46,Numbers!AF46)/SUM(Numbers!$V46:$AJ46))*100</f>
        <v>60.92140312590263</v>
      </c>
      <c r="AL46" s="5">
        <f>(SUM(Numbers!W46,Numbers!AB46,Numbers!AG46)/SUM(Numbers!$V46:$AJ46))*100</f>
        <v>4.66719085978369</v>
      </c>
      <c r="AM46" s="5">
        <f>(SUM(Numbers!X46,Numbers!AC46,Numbers!AH46)/SUM(Numbers!$V46:$AJ46))*100</f>
        <v>10.533072306556694</v>
      </c>
      <c r="AN46" s="5">
        <f>(SUM(Numbers!Y46,Numbers!AD46,Numbers!AI46)/SUM(Numbers!$V46:$AJ46))*100</f>
        <v>20.26380820950608</v>
      </c>
      <c r="AO46" s="5">
        <f>(SUM(Numbers!Z46,Numbers!AE46,Numbers!AJ46)/SUM(Numbers!$V46:$AJ46))*100</f>
        <v>3.6145254982509067</v>
      </c>
    </row>
    <row r="47" spans="1:41" ht="12.75">
      <c r="A47" s="3" t="s">
        <v>49</v>
      </c>
      <c r="B47" s="5">
        <f>Numbers!B47/SUM(Numbers!B47:F47)*100</f>
        <v>85.13478430184762</v>
      </c>
      <c r="C47" s="5">
        <f>Numbers!C47/SUM(Numbers!B47:F47)*100</f>
        <v>1.4278914802475011</v>
      </c>
      <c r="D47" s="5">
        <f>Numbers!D47/SUM(Numbers!B47:F47)*100</f>
        <v>0.7225996278828264</v>
      </c>
      <c r="E47" s="5">
        <f>Numbers!E47/SUM(Numbers!B47:F47)*100</f>
        <v>9.000043269438795</v>
      </c>
      <c r="F47" s="5">
        <f>Numbers!F47/SUM(Numbers!B47:F47)*100</f>
        <v>3.714681320583272</v>
      </c>
      <c r="G47" s="5">
        <f>Numbers!G47/SUM(Numbers!G47:K47)*100</f>
        <v>92.07409002799913</v>
      </c>
      <c r="H47" s="5">
        <f>Numbers!H47/SUM(Numbers!G47:K47)*100</f>
        <v>2.2491615642595613</v>
      </c>
      <c r="I47" s="5">
        <f>Numbers!I47/SUM(Numbers!G47:K47)*100</f>
        <v>0.5169071720870128</v>
      </c>
      <c r="J47" s="5">
        <f>Numbers!J47/SUM(Numbers!G47:K47)*100</f>
        <v>4.150641518722501</v>
      </c>
      <c r="K47" s="5">
        <f>Numbers!K47/SUM(Numbers!G47:K47)*100</f>
        <v>1.0091997169317868</v>
      </c>
      <c r="L47" s="5">
        <f>Numbers!L47/SUM(Numbers!L47:P47)*100</f>
        <v>85.08395784074058</v>
      </c>
      <c r="M47" s="5">
        <f>Numbers!M47/SUM(Numbers!L47:P47)*100</f>
        <v>2.3484150202380474</v>
      </c>
      <c r="N47" s="5">
        <f>Numbers!N47/SUM(Numbers!L47:P47)*100</f>
        <v>0.6852883420831162</v>
      </c>
      <c r="O47" s="5">
        <f>Numbers!O47/SUM(Numbers!L47:P47)*100</f>
        <v>3.5466677353424436</v>
      </c>
      <c r="P47" s="5">
        <f>Numbers!P47/SUM(Numbers!L47:P47)*100</f>
        <v>8.3356710615958</v>
      </c>
      <c r="Q47" s="5">
        <f>Numbers!Q47/SUM(Numbers!Q47:U47)*100</f>
        <v>84.91452068383452</v>
      </c>
      <c r="R47" s="5">
        <f>Numbers!R47/SUM(Numbers!Q47:U47)*100</f>
        <v>2.2015823873409013</v>
      </c>
      <c r="S47" s="5">
        <f>Numbers!S47/SUM(Numbers!Q47:U47)*100</f>
        <v>0.5031959744322045</v>
      </c>
      <c r="T47" s="5">
        <f>Numbers!T47/SUM(Numbers!Q47:U47)*100</f>
        <v>2.8647770817833456</v>
      </c>
      <c r="U47" s="5">
        <f>Numbers!U47/SUM(Numbers!Q47:U47)*100</f>
        <v>9.515923872609019</v>
      </c>
      <c r="V47" s="5">
        <f>Numbers!V47/SUM(Numbers!V47:Z47)*100</f>
        <v>84.69773299748111</v>
      </c>
      <c r="W47" s="5">
        <f>Numbers!W47/SUM(Numbers!V47:Z47)*100</f>
        <v>1.4483627204030227</v>
      </c>
      <c r="X47" s="5">
        <f>Numbers!X47/SUM(Numbers!V47:Z47)*100</f>
        <v>1.1964735516372795</v>
      </c>
      <c r="Y47" s="5">
        <f>Numbers!Y47/SUM(Numbers!V47:Z47)*100</f>
        <v>5.541561712846348</v>
      </c>
      <c r="Z47" s="5">
        <f>Numbers!Z47/SUM(Numbers!V47:Z47)*100</f>
        <v>7.1158690176322414</v>
      </c>
      <c r="AA47" s="5">
        <f>Numbers!AA47/SUM(Numbers!AA47:AE47)*100</f>
        <v>88.30558027202238</v>
      </c>
      <c r="AB47" s="5">
        <f>Numbers!AB47/SUM(Numbers!AA47:AE47)*100</f>
        <v>2.5676878098385663</v>
      </c>
      <c r="AC47" s="5">
        <f>Numbers!AC47/SUM(Numbers!AA47:AE47)*100</f>
        <v>0.45760772848608106</v>
      </c>
      <c r="AD47" s="5">
        <f>Numbers!AD47/SUM(Numbers!AA47:AE47)*100</f>
        <v>3.215965425193848</v>
      </c>
      <c r="AE47" s="5">
        <f>Numbers!AE47/SUM(Numbers!AA47:AE47)*100</f>
        <v>5.4531587644591335</v>
      </c>
      <c r="AF47" s="5">
        <f>Numbers!AF47/SUM(Numbers!AF47:AJ47)*100</f>
        <v>90.19228514480008</v>
      </c>
      <c r="AG47" s="5">
        <f>Numbers!AG47/SUM(Numbers!AF47:AJ47)*100</f>
        <v>2.1280337671473797</v>
      </c>
      <c r="AH47" s="5">
        <f>Numbers!AH47/SUM(Numbers!AF47:AJ47)*100</f>
        <v>0.3400164145855317</v>
      </c>
      <c r="AI47" s="5">
        <f>Numbers!AI47/SUM(Numbers!AF47:AJ47)*100</f>
        <v>2.104584359244929</v>
      </c>
      <c r="AJ47" s="5">
        <f>Numbers!AJ47/SUM(Numbers!AF47:AJ47)*100</f>
        <v>5.235080314222066</v>
      </c>
      <c r="AK47" s="5">
        <f>(SUM(Numbers!V47,Numbers!AA47,Numbers!AF47)/SUM(Numbers!$V47:$AJ47))*100</f>
        <v>89.30336061554709</v>
      </c>
      <c r="AL47" s="5">
        <f>(SUM(Numbers!W47,Numbers!AB47,Numbers!AG47)/SUM(Numbers!$V47:$AJ47))*100</f>
        <v>2.217779957002225</v>
      </c>
      <c r="AM47" s="5">
        <f>(SUM(Numbers!X47,Numbers!AC47,Numbers!AH47)/SUM(Numbers!$V47:$AJ47))*100</f>
        <v>0.42620601214498555</v>
      </c>
      <c r="AN47" s="5">
        <f>(SUM(Numbers!Y47,Numbers!AD47,Numbers!AI47)/SUM(Numbers!$V47:$AJ47))*100</f>
        <v>2.640214234526459</v>
      </c>
      <c r="AO47" s="5">
        <f>(SUM(Numbers!Z47,Numbers!AE47,Numbers!AJ47)/SUM(Numbers!$V47:$AJ47))*100</f>
        <v>5.4124391807792405</v>
      </c>
    </row>
    <row r="48" spans="1:41" ht="12.75">
      <c r="A48" s="3" t="s">
        <v>50</v>
      </c>
      <c r="B48" s="5">
        <f>Numbers!B48/SUM(Numbers!B48:F48)*100</f>
        <v>94.27717511622758</v>
      </c>
      <c r="C48" s="5">
        <f>Numbers!C48/SUM(Numbers!B48:F48)*100</f>
        <v>1.1069293779056897</v>
      </c>
      <c r="D48" s="5">
        <f>Numbers!D48/SUM(Numbers!B48:F48)*100</f>
        <v>0.852335620987381</v>
      </c>
      <c r="E48" s="5">
        <f>Numbers!E48/SUM(Numbers!B48:F48)*100</f>
        <v>1.7600177108700463</v>
      </c>
      <c r="F48" s="5">
        <f>Numbers!F48/SUM(Numbers!B48:F48)*100</f>
        <v>2.003542174009298</v>
      </c>
      <c r="G48" s="5">
        <f>Numbers!G48/SUM(Numbers!G48:K48)*100</f>
        <v>97.45407203818893</v>
      </c>
      <c r="H48" s="5">
        <f>Numbers!H48/SUM(Numbers!G48:K48)*100</f>
        <v>1.1138434832923476</v>
      </c>
      <c r="I48" s="5">
        <f>Numbers!I48/SUM(Numbers!G48:K48)*100</f>
        <v>0.3471719947924201</v>
      </c>
      <c r="J48" s="5">
        <f>Numbers!J48/SUM(Numbers!G48:K48)*100</f>
        <v>0.7377404889338925</v>
      </c>
      <c r="K48" s="5">
        <f>Numbers!K48/SUM(Numbers!G48:K48)*100</f>
        <v>0.3471719947924201</v>
      </c>
      <c r="L48" s="5">
        <f>Numbers!L48/SUM(Numbers!L48:P48)*100</f>
        <v>87.63582966226137</v>
      </c>
      <c r="M48" s="5">
        <f>Numbers!M48/SUM(Numbers!L48:P48)*100</f>
        <v>1.277533039647577</v>
      </c>
      <c r="N48" s="5">
        <f>Numbers!N48/SUM(Numbers!L48:P48)*100</f>
        <v>1.1747430249632893</v>
      </c>
      <c r="O48" s="5">
        <f>Numbers!O48/SUM(Numbers!L48:P48)*100</f>
        <v>2.3054331864904554</v>
      </c>
      <c r="P48" s="5">
        <f>Numbers!P48/SUM(Numbers!L48:P48)*100</f>
        <v>7.606461086637298</v>
      </c>
      <c r="Q48" s="5">
        <f>Numbers!Q48/SUM(Numbers!Q48:U48)*100</f>
        <v>89.98708279511646</v>
      </c>
      <c r="R48" s="5">
        <f>Numbers!R48/SUM(Numbers!Q48:U48)*100</f>
        <v>1.4375598983290971</v>
      </c>
      <c r="S48" s="5">
        <f>Numbers!S48/SUM(Numbers!Q48:U48)*100</f>
        <v>1.0208758698279095</v>
      </c>
      <c r="T48" s="5">
        <f>Numbers!T48/SUM(Numbers!Q48:U48)*100</f>
        <v>1.3333888912038</v>
      </c>
      <c r="U48" s="5">
        <f>Numbers!U48/SUM(Numbers!Q48:U48)*100</f>
        <v>6.22109254552273</v>
      </c>
      <c r="V48" s="5">
        <f>Numbers!V48/SUM(Numbers!V48:Z48)*100</f>
        <v>89.23076923076924</v>
      </c>
      <c r="W48" s="5">
        <f>Numbers!W48/SUM(Numbers!V48:Z48)*100</f>
        <v>0.7692307692307693</v>
      </c>
      <c r="X48" s="5">
        <f>Numbers!X48/SUM(Numbers!V48:Z48)*100</f>
        <v>3.8461538461538463</v>
      </c>
      <c r="Y48" s="5">
        <f>Numbers!Y48/SUM(Numbers!V48:Z48)*100</f>
        <v>0</v>
      </c>
      <c r="Z48" s="5">
        <f>Numbers!Z48/SUM(Numbers!V48:Z48)*100</f>
        <v>6.153846153846154</v>
      </c>
      <c r="AA48" s="5">
        <f>Numbers!AA48/SUM(Numbers!AA48:AE48)*100</f>
        <v>91.0288582183187</v>
      </c>
      <c r="AB48" s="5">
        <f>Numbers!AB48/SUM(Numbers!AA48:AE48)*100</f>
        <v>1.4429109159347553</v>
      </c>
      <c r="AC48" s="5">
        <f>Numbers!AC48/SUM(Numbers!AA48:AE48)*100</f>
        <v>1.1292346298619824</v>
      </c>
      <c r="AD48" s="5">
        <f>Numbers!AD48/SUM(Numbers!AA48:AE48)*100</f>
        <v>0.7528230865746549</v>
      </c>
      <c r="AE48" s="5">
        <f>Numbers!AE48/SUM(Numbers!AA48:AE48)*100</f>
        <v>5.646173149309912</v>
      </c>
      <c r="AF48" s="5">
        <f>Numbers!AF48/SUM(Numbers!AF48:AJ48)*100</f>
        <v>87.72764900662253</v>
      </c>
      <c r="AG48" s="5">
        <f>Numbers!AG48/SUM(Numbers!AF48:AJ48)*100</f>
        <v>1.6142384105960264</v>
      </c>
      <c r="AH48" s="5">
        <f>Numbers!AH48/SUM(Numbers!AF48:AJ48)*100</f>
        <v>0.9519867549668874</v>
      </c>
      <c r="AI48" s="5">
        <f>Numbers!AI48/SUM(Numbers!AF48:AJ48)*100</f>
        <v>1.8625827814569538</v>
      </c>
      <c r="AJ48" s="5">
        <f>Numbers!AJ48/SUM(Numbers!AF48:AJ48)*100</f>
        <v>7.843543046357617</v>
      </c>
      <c r="AK48" s="5">
        <f>(SUM(Numbers!V48,Numbers!AA48,Numbers!AF48)/SUM(Numbers!$V48:$AJ48))*100</f>
        <v>88.5600976205003</v>
      </c>
      <c r="AL48" s="5">
        <f>(SUM(Numbers!W48,Numbers!AB48,Numbers!AG48)/SUM(Numbers!$V48:$AJ48))*100</f>
        <v>1.5558267236119585</v>
      </c>
      <c r="AM48" s="5">
        <f>(SUM(Numbers!X48,Numbers!AC48,Numbers!AH48)/SUM(Numbers!$V48:$AJ48))*100</f>
        <v>1.0524710189139719</v>
      </c>
      <c r="AN48" s="5">
        <f>(SUM(Numbers!Y48,Numbers!AD48,Numbers!AI48)/SUM(Numbers!$V48:$AJ48))*100</f>
        <v>1.5558267236119585</v>
      </c>
      <c r="AO48" s="5">
        <f>(SUM(Numbers!Z48,Numbers!AE48,Numbers!AJ48)/SUM(Numbers!$V48:$AJ48))*100</f>
        <v>7.2757779133618055</v>
      </c>
    </row>
    <row r="49" spans="1:41" ht="12.75">
      <c r="A49" s="3" t="s">
        <v>51</v>
      </c>
      <c r="B49" s="5">
        <f>Numbers!B49/SUM(Numbers!B49:F49)*100</f>
        <v>64.3329323833904</v>
      </c>
      <c r="C49" s="5">
        <f>Numbers!C49/SUM(Numbers!B49:F49)*100</f>
        <v>3.7360310067955877</v>
      </c>
      <c r="D49" s="5">
        <f>Numbers!D49/SUM(Numbers!B49:F49)*100</f>
        <v>23.11733440253318</v>
      </c>
      <c r="E49" s="5">
        <f>Numbers!E49/SUM(Numbers!B49:F49)*100</f>
        <v>6.195190656838253</v>
      </c>
      <c r="F49" s="5">
        <f>Numbers!F49/SUM(Numbers!B49:F49)*100</f>
        <v>2.6185115504425873</v>
      </c>
      <c r="G49" s="5">
        <f>Numbers!G49/SUM(Numbers!G49:K49)*100</f>
        <v>69.03164827123605</v>
      </c>
      <c r="H49" s="5">
        <f>Numbers!H49/SUM(Numbers!G49:K49)*100</f>
        <v>4.680163424599061</v>
      </c>
      <c r="I49" s="5">
        <f>Numbers!I49/SUM(Numbers!G49:K49)*100</f>
        <v>22.931276297335206</v>
      </c>
      <c r="J49" s="5">
        <f>Numbers!J49/SUM(Numbers!G49:K49)*100</f>
        <v>3.108421245197878</v>
      </c>
      <c r="K49" s="5">
        <f>Numbers!K49/SUM(Numbers!G49:K49)*100</f>
        <v>0.24849076163180683</v>
      </c>
      <c r="L49" s="5">
        <f>Numbers!L49/SUM(Numbers!L49:P49)*100</f>
        <v>67.98769487856289</v>
      </c>
      <c r="M49" s="5">
        <f>Numbers!M49/SUM(Numbers!L49:P49)*100</f>
        <v>5.089155162264294</v>
      </c>
      <c r="N49" s="5">
        <f>Numbers!N49/SUM(Numbers!L49:P49)*100</f>
        <v>20.901615996657867</v>
      </c>
      <c r="O49" s="5">
        <f>Numbers!O49/SUM(Numbers!L49:P49)*100</f>
        <v>2.8408119860997703</v>
      </c>
      <c r="P49" s="5">
        <f>Numbers!P49/SUM(Numbers!L49:P49)*100</f>
        <v>3.1807219764151835</v>
      </c>
      <c r="Q49" s="5">
        <f>Numbers!Q49/SUM(Numbers!Q49:U49)*100</f>
        <v>69.70674723356824</v>
      </c>
      <c r="R49" s="5">
        <f>Numbers!R49/SUM(Numbers!Q49:U49)*100</f>
        <v>5.262270197335132</v>
      </c>
      <c r="S49" s="5">
        <f>Numbers!S49/SUM(Numbers!Q49:U49)*100</f>
        <v>18.405479331509824</v>
      </c>
      <c r="T49" s="5">
        <f>Numbers!T49/SUM(Numbers!Q49:U49)*100</f>
        <v>3.0835906047650825</v>
      </c>
      <c r="U49" s="5">
        <f>Numbers!U49/SUM(Numbers!Q49:U49)*100</f>
        <v>3.541912632821724</v>
      </c>
      <c r="V49" s="5">
        <f>Numbers!V49/SUM(Numbers!V49:Z49)*100</f>
        <v>62.95087598763311</v>
      </c>
      <c r="W49" s="5">
        <f>Numbers!W49/SUM(Numbers!V49:Z49)*100</f>
        <v>4.414290621779457</v>
      </c>
      <c r="X49" s="5">
        <f>Numbers!X49/SUM(Numbers!V49:Z49)*100</f>
        <v>27.705255925798696</v>
      </c>
      <c r="Y49" s="5">
        <f>Numbers!Y49/SUM(Numbers!V49:Z49)*100</f>
        <v>2.9199587770525595</v>
      </c>
      <c r="Z49" s="5">
        <f>Numbers!Z49/SUM(Numbers!V49:Z49)*100</f>
        <v>2.009618687736173</v>
      </c>
      <c r="AA49" s="5">
        <f>Numbers!AA49/SUM(Numbers!AA49:AE49)*100</f>
        <v>74.38907731107052</v>
      </c>
      <c r="AB49" s="5">
        <f>Numbers!AB49/SUM(Numbers!AA49:AE49)*100</f>
        <v>4.148186798852074</v>
      </c>
      <c r="AC49" s="5">
        <f>Numbers!AC49/SUM(Numbers!AA49:AE49)*100</f>
        <v>17.027567614575183</v>
      </c>
      <c r="AD49" s="5">
        <f>Numbers!AD49/SUM(Numbers!AA49:AE49)*100</f>
        <v>2.591529698234629</v>
      </c>
      <c r="AE49" s="5">
        <f>Numbers!AE49/SUM(Numbers!AA49:AE49)*100</f>
        <v>1.8436385772675885</v>
      </c>
      <c r="AF49" s="5">
        <f>Numbers!AF49/SUM(Numbers!AF49:AJ49)*100</f>
        <v>75.42188755617727</v>
      </c>
      <c r="AG49" s="5">
        <f>Numbers!AG49/SUM(Numbers!AF49:AJ49)*100</f>
        <v>5.6043334623054255</v>
      </c>
      <c r="AH49" s="5">
        <f>Numbers!AH49/SUM(Numbers!AF49:AJ49)*100</f>
        <v>14.229590166373999</v>
      </c>
      <c r="AI49" s="5">
        <f>Numbers!AI49/SUM(Numbers!AF49:AJ49)*100</f>
        <v>2.2917348730616984</v>
      </c>
      <c r="AJ49" s="5">
        <f>Numbers!AJ49/SUM(Numbers!AF49:AJ49)*100</f>
        <v>2.4524539420816094</v>
      </c>
      <c r="AK49" s="5">
        <f>(SUM(Numbers!V49,Numbers!AA49,Numbers!AF49)/SUM(Numbers!$V49:$AJ49))*100</f>
        <v>73.76276512175963</v>
      </c>
      <c r="AL49" s="5">
        <f>(SUM(Numbers!W49,Numbers!AB49,Numbers!AG49)/SUM(Numbers!$V49:$AJ49))*100</f>
        <v>5.139434406912804</v>
      </c>
      <c r="AM49" s="5">
        <f>(SUM(Numbers!X49,Numbers!AC49,Numbers!AH49)/SUM(Numbers!$V49:$AJ49))*100</f>
        <v>16.40219952867243</v>
      </c>
      <c r="AN49" s="5">
        <f>(SUM(Numbers!Y49,Numbers!AD49,Numbers!AI49)/SUM(Numbers!$V49:$AJ49))*100</f>
        <v>2.431264728986646</v>
      </c>
      <c r="AO49" s="5">
        <f>(SUM(Numbers!Z49,Numbers!AE49,Numbers!AJ49)/SUM(Numbers!$V49:$AJ49))*100</f>
        <v>2.2643362136685</v>
      </c>
    </row>
    <row r="50" spans="1:41" ht="12.75">
      <c r="A50" s="3" t="s">
        <v>52</v>
      </c>
      <c r="B50" s="5">
        <f>Numbers!B50/SUM(Numbers!B50:F50)*100</f>
        <v>72.99034612667765</v>
      </c>
      <c r="C50" s="5">
        <f>Numbers!C50/SUM(Numbers!B50:F50)*100</f>
        <v>6.103131622321638</v>
      </c>
      <c r="D50" s="5">
        <f>Numbers!D50/SUM(Numbers!B50:F50)*100</f>
        <v>3.606074876383329</v>
      </c>
      <c r="E50" s="5">
        <f>Numbers!E50/SUM(Numbers!B50:F50)*100</f>
        <v>10.409700965387332</v>
      </c>
      <c r="F50" s="5">
        <f>Numbers!F50/SUM(Numbers!B50:F50)*100</f>
        <v>6.8907464092300446</v>
      </c>
      <c r="G50" s="5">
        <f>Numbers!G50/SUM(Numbers!G50:K50)*100</f>
        <v>79.14886471762533</v>
      </c>
      <c r="H50" s="5">
        <f>Numbers!H50/SUM(Numbers!G50:K50)*100</f>
        <v>8.822925800854494</v>
      </c>
      <c r="I50" s="5">
        <f>Numbers!I50/SUM(Numbers!G50:K50)*100</f>
        <v>3.2985690031530437</v>
      </c>
      <c r="J50" s="5">
        <f>Numbers!J50/SUM(Numbers!G50:K50)*100</f>
        <v>6.7557230545346</v>
      </c>
      <c r="K50" s="5">
        <f>Numbers!K50/SUM(Numbers!G50:K50)*100</f>
        <v>1.973917423832534</v>
      </c>
      <c r="L50" s="5">
        <f>Numbers!L50/SUM(Numbers!L50:P50)*100</f>
        <v>74.56389340535178</v>
      </c>
      <c r="M50" s="5">
        <f>Numbers!M50/SUM(Numbers!L50:P50)*100</f>
        <v>9.590211370463251</v>
      </c>
      <c r="N50" s="5">
        <f>Numbers!N50/SUM(Numbers!L50:P50)*100</f>
        <v>3.257364896519414</v>
      </c>
      <c r="O50" s="5">
        <f>Numbers!O50/SUM(Numbers!L50:P50)*100</f>
        <v>4.409292584121035</v>
      </c>
      <c r="P50" s="5">
        <f>Numbers!P50/SUM(Numbers!L50:P50)*100</f>
        <v>8.17923774354452</v>
      </c>
      <c r="Q50" s="5">
        <f>Numbers!Q50/SUM(Numbers!Q50:U50)*100</f>
        <v>69.70217121710203</v>
      </c>
      <c r="R50" s="5">
        <f>Numbers!R50/SUM(Numbers!Q50:U50)*100</f>
        <v>7.951811972205272</v>
      </c>
      <c r="S50" s="5">
        <f>Numbers!S50/SUM(Numbers!Q50:U50)*100</f>
        <v>3.6747308123855826</v>
      </c>
      <c r="T50" s="5">
        <f>Numbers!T50/SUM(Numbers!Q50:U50)*100</f>
        <v>4.193618235861499</v>
      </c>
      <c r="U50" s="5">
        <f>Numbers!U50/SUM(Numbers!Q50:U50)*100</f>
        <v>14.47766776244562</v>
      </c>
      <c r="V50" s="5">
        <f>Numbers!V50/SUM(Numbers!V50:Z50)*100</f>
        <v>71.01801544180726</v>
      </c>
      <c r="W50" s="5">
        <f>Numbers!W50/SUM(Numbers!V50:Z50)*100</f>
        <v>8.507291964541034</v>
      </c>
      <c r="X50" s="5">
        <f>Numbers!X50/SUM(Numbers!V50:Z50)*100</f>
        <v>5.833571632828138</v>
      </c>
      <c r="Y50" s="5">
        <f>Numbers!Y50/SUM(Numbers!V50:Z50)*100</f>
        <v>3.8032599370889333</v>
      </c>
      <c r="Z50" s="5">
        <f>Numbers!Z50/SUM(Numbers!V50:Z50)*100</f>
        <v>10.837861023734629</v>
      </c>
      <c r="AA50" s="5">
        <f>Numbers!AA50/SUM(Numbers!AA50:AE50)*100</f>
        <v>74.93253062071828</v>
      </c>
      <c r="AB50" s="5">
        <f>Numbers!AB50/SUM(Numbers!AA50:AE50)*100</f>
        <v>7.32821258044426</v>
      </c>
      <c r="AC50" s="5">
        <f>Numbers!AC50/SUM(Numbers!AA50:AE50)*100</f>
        <v>2.9375129748806312</v>
      </c>
      <c r="AD50" s="5">
        <f>Numbers!AD50/SUM(Numbers!AA50:AE50)*100</f>
        <v>3.9184139505916544</v>
      </c>
      <c r="AE50" s="5">
        <f>Numbers!AE50/SUM(Numbers!AA50:AE50)*100</f>
        <v>10.883329873365165</v>
      </c>
      <c r="AF50" s="5">
        <f>Numbers!AF50/SUM(Numbers!AF50:AJ50)*100</f>
        <v>70.86076160319973</v>
      </c>
      <c r="AG50" s="5">
        <f>Numbers!AG50/SUM(Numbers!AF50:AJ50)*100</f>
        <v>9.578368469294226</v>
      </c>
      <c r="AH50" s="5">
        <f>Numbers!AH50/SUM(Numbers!AF50:AJ50)*100</f>
        <v>2.191484042996417</v>
      </c>
      <c r="AI50" s="5">
        <f>Numbers!AI50/SUM(Numbers!AF50:AJ50)*100</f>
        <v>3.4955420381634865</v>
      </c>
      <c r="AJ50" s="5">
        <f>Numbers!AJ50/SUM(Numbers!AF50:AJ50)*100</f>
        <v>13.873843846346137</v>
      </c>
      <c r="AK50" s="5">
        <f>(SUM(Numbers!V50,Numbers!AA50,Numbers!AF50)/SUM(Numbers!$V50:$AJ50))*100</f>
        <v>72.44349832882381</v>
      </c>
      <c r="AL50" s="5">
        <f>(SUM(Numbers!W50,Numbers!AB50,Numbers!AG50)/SUM(Numbers!$V50:$AJ50))*100</f>
        <v>8.566767467770173</v>
      </c>
      <c r="AM50" s="5">
        <f>(SUM(Numbers!X50,Numbers!AC50,Numbers!AH50)/SUM(Numbers!$V50:$AJ50))*100</f>
        <v>2.9842431959255133</v>
      </c>
      <c r="AN50" s="5">
        <f>(SUM(Numbers!Y50,Numbers!AD50,Numbers!AI50)/SUM(Numbers!$V50:$AJ50))*100</f>
        <v>3.7004615629476363</v>
      </c>
      <c r="AO50" s="5">
        <f>(SUM(Numbers!Z50,Numbers!AE50,Numbers!AJ50)/SUM(Numbers!$V50:$AJ50))*100</f>
        <v>12.305029444532867</v>
      </c>
    </row>
    <row r="51" spans="1:41" ht="12.75">
      <c r="A51" s="3" t="s">
        <v>53</v>
      </c>
      <c r="B51" s="5">
        <f>Numbers!B51/SUM(Numbers!B51:F51)*100</f>
        <v>92.9255277407204</v>
      </c>
      <c r="C51" s="5">
        <f>Numbers!C51/SUM(Numbers!B51:F51)*100</f>
        <v>0.5336263046378403</v>
      </c>
      <c r="D51" s="5">
        <f>Numbers!D51/SUM(Numbers!B51:F51)*100</f>
        <v>4.053205681550655</v>
      </c>
      <c r="E51" s="5">
        <f>Numbers!E51/SUM(Numbers!B51:F51)*100</f>
        <v>0.9377697559444401</v>
      </c>
      <c r="F51" s="5">
        <f>Numbers!F51/SUM(Numbers!B51:F51)*100</f>
        <v>1.5498705171466687</v>
      </c>
      <c r="G51" s="5">
        <f>Numbers!G51/SUM(Numbers!G51:K51)*100</f>
        <v>95.32849719606935</v>
      </c>
      <c r="H51" s="5">
        <f>Numbers!H51/SUM(Numbers!G51:K51)*100</f>
        <v>0.6894068014611309</v>
      </c>
      <c r="I51" s="5">
        <f>Numbers!I51/SUM(Numbers!G51:K51)*100</f>
        <v>3.488192622318259</v>
      </c>
      <c r="J51" s="5">
        <f>Numbers!J51/SUM(Numbers!G51:K51)*100</f>
        <v>0.37557236199001903</v>
      </c>
      <c r="K51" s="5">
        <f>Numbers!K51/SUM(Numbers!G51:K51)*100</f>
        <v>0.11833101816123887</v>
      </c>
      <c r="L51" s="5">
        <f>Numbers!L51/SUM(Numbers!L51:P51)*100</f>
        <v>89.47570087489622</v>
      </c>
      <c r="M51" s="5">
        <f>Numbers!M51/SUM(Numbers!L51:P51)*100</f>
        <v>0.9004406411648254</v>
      </c>
      <c r="N51" s="5">
        <f>Numbers!N51/SUM(Numbers!L51:P51)*100</f>
        <v>5.204674628009451</v>
      </c>
      <c r="O51" s="5">
        <f>Numbers!O51/SUM(Numbers!L51:P51)*100</f>
        <v>0.7727185644038572</v>
      </c>
      <c r="P51" s="5">
        <f>Numbers!P51/SUM(Numbers!L51:P51)*100</f>
        <v>3.6464652915256397</v>
      </c>
      <c r="Q51" s="5">
        <f>Numbers!Q51/SUM(Numbers!Q51:U51)*100</f>
        <v>88.58071826198335</v>
      </c>
      <c r="R51" s="5">
        <f>Numbers!R51/SUM(Numbers!Q51:U51)*100</f>
        <v>1.1182816887531406</v>
      </c>
      <c r="S51" s="5">
        <f>Numbers!S51/SUM(Numbers!Q51:U51)*100</f>
        <v>4.556874722892753</v>
      </c>
      <c r="T51" s="5">
        <f>Numbers!T51/SUM(Numbers!Q51:U51)*100</f>
        <v>0.7356684237318751</v>
      </c>
      <c r="U51" s="5">
        <f>Numbers!U51/SUM(Numbers!Q51:U51)*100</f>
        <v>5.008456902638882</v>
      </c>
      <c r="V51" s="5">
        <f>Numbers!V51/SUM(Numbers!V51:Z51)*100</f>
        <v>95.8997722095672</v>
      </c>
      <c r="W51" s="5">
        <f>Numbers!W51/SUM(Numbers!V51:Z51)*100</f>
        <v>0.22779043280182232</v>
      </c>
      <c r="X51" s="5">
        <f>Numbers!X51/SUM(Numbers!V51:Z51)*100</f>
        <v>2.9612756264236904</v>
      </c>
      <c r="Y51" s="5">
        <f>Numbers!Y51/SUM(Numbers!V51:Z51)*100</f>
        <v>0.683371298405467</v>
      </c>
      <c r="Z51" s="5">
        <f>Numbers!Z51/SUM(Numbers!V51:Z51)*100</f>
        <v>0.22779043280182232</v>
      </c>
      <c r="AA51" s="5">
        <f>Numbers!AA51/SUM(Numbers!AA51:AE51)*100</f>
        <v>95.34273532305674</v>
      </c>
      <c r="AB51" s="5">
        <f>Numbers!AB51/SUM(Numbers!AA51:AE51)*100</f>
        <v>0.819940964250574</v>
      </c>
      <c r="AC51" s="5">
        <f>Numbers!AC51/SUM(Numbers!AA51:AE51)*100</f>
        <v>2.492620531321745</v>
      </c>
      <c r="AD51" s="5">
        <f>Numbers!AD51/SUM(Numbers!AA51:AE51)*100</f>
        <v>0.3935716628402755</v>
      </c>
      <c r="AE51" s="5">
        <f>Numbers!AE51/SUM(Numbers!AA51:AE51)*100</f>
        <v>0.9511315185306658</v>
      </c>
      <c r="AF51" s="5">
        <f>Numbers!AF51/SUM(Numbers!AF51:AJ51)*100</f>
        <v>91.43358689291983</v>
      </c>
      <c r="AG51" s="5">
        <f>Numbers!AG51/SUM(Numbers!AF51:AJ51)*100</f>
        <v>1.3341135166764189</v>
      </c>
      <c r="AH51" s="5">
        <f>Numbers!AH51/SUM(Numbers!AF51:AJ51)*100</f>
        <v>3.616149795201872</v>
      </c>
      <c r="AI51" s="5">
        <f>Numbers!AI51/SUM(Numbers!AF51:AJ51)*100</f>
        <v>0.6319485078993563</v>
      </c>
      <c r="AJ51" s="5">
        <f>Numbers!AJ51/SUM(Numbers!AF51:AJ51)*100</f>
        <v>2.984201287302516</v>
      </c>
      <c r="AK51" s="5">
        <f>(SUM(Numbers!V51,Numbers!AA51,Numbers!AF51)/SUM(Numbers!$V51:$AJ51))*100</f>
        <v>92.58705227291615</v>
      </c>
      <c r="AL51" s="5">
        <f>(SUM(Numbers!W51,Numbers!AB51,Numbers!AG51)/SUM(Numbers!$V51:$AJ51))*100</f>
        <v>1.1634671320535195</v>
      </c>
      <c r="AM51" s="5">
        <f>(SUM(Numbers!X51,Numbers!AC51,Numbers!AH51)/SUM(Numbers!$V51:$AJ51))*100</f>
        <v>3.307570846837862</v>
      </c>
      <c r="AN51" s="5">
        <f>(SUM(Numbers!Y51,Numbers!AD51,Numbers!AI51)/SUM(Numbers!$V51:$AJ51))*100</f>
        <v>0.5734230865120917</v>
      </c>
      <c r="AO51" s="5">
        <f>(SUM(Numbers!Z51,Numbers!AE51,Numbers!AJ51)/SUM(Numbers!$V51:$AJ51))*100</f>
        <v>2.3684866616803792</v>
      </c>
    </row>
    <row r="52" spans="1:41" ht="12.75">
      <c r="A52" s="3" t="s">
        <v>54</v>
      </c>
      <c r="B52" s="5">
        <f>Numbers!B52/SUM(Numbers!B52:F52)*100</f>
        <v>83.43203313346109</v>
      </c>
      <c r="C52" s="5">
        <f>Numbers!C52/SUM(Numbers!B52:F52)*100</f>
        <v>2.388576373864128</v>
      </c>
      <c r="D52" s="5">
        <f>Numbers!D52/SUM(Numbers!B52:F52)*100</f>
        <v>6.723125424986091</v>
      </c>
      <c r="E52" s="5">
        <f>Numbers!E52/SUM(Numbers!B52:F52)*100</f>
        <v>5.03554429127774</v>
      </c>
      <c r="F52" s="5">
        <f>Numbers!F52/SUM(Numbers!B52:F52)*100</f>
        <v>2.420720776410954</v>
      </c>
      <c r="G52" s="5">
        <f>Numbers!G52/SUM(Numbers!G52:K52)*100</f>
        <v>89.6301989922282</v>
      </c>
      <c r="H52" s="5">
        <f>Numbers!H52/SUM(Numbers!G52:K52)*100</f>
        <v>2.5962934494833037</v>
      </c>
      <c r="I52" s="5">
        <f>Numbers!I52/SUM(Numbers!G52:K52)*100</f>
        <v>4.394909898368776</v>
      </c>
      <c r="J52" s="5">
        <f>Numbers!J52/SUM(Numbers!G52:K52)*100</f>
        <v>2.469894952600564</v>
      </c>
      <c r="K52" s="5">
        <f>Numbers!K52/SUM(Numbers!G52:K52)*100</f>
        <v>0.9087027073191561</v>
      </c>
      <c r="L52" s="5">
        <f>Numbers!L52/SUM(Numbers!L52:P52)*100</f>
        <v>86.41063793720453</v>
      </c>
      <c r="M52" s="5">
        <f>Numbers!M52/SUM(Numbers!L52:P52)*100</f>
        <v>2.4598346298005387</v>
      </c>
      <c r="N52" s="5">
        <f>Numbers!N52/SUM(Numbers!L52:P52)*100</f>
        <v>3.61252895861978</v>
      </c>
      <c r="O52" s="5">
        <f>Numbers!O52/SUM(Numbers!L52:P52)*100</f>
        <v>2.1471757105456466</v>
      </c>
      <c r="P52" s="5">
        <f>Numbers!P52/SUM(Numbers!L52:P52)*100</f>
        <v>5.369822763829506</v>
      </c>
      <c r="Q52" s="5">
        <f>Numbers!Q52/SUM(Numbers!Q52:U52)*100</f>
        <v>85.69117835737458</v>
      </c>
      <c r="R52" s="5">
        <f>Numbers!R52/SUM(Numbers!Q52:U52)*100</f>
        <v>2.1041441375391776</v>
      </c>
      <c r="S52" s="5">
        <f>Numbers!S52/SUM(Numbers!Q52:U52)*100</f>
        <v>4.348961674517495</v>
      </c>
      <c r="T52" s="5">
        <f>Numbers!T52/SUM(Numbers!Q52:U52)*100</f>
        <v>2.120181821514324</v>
      </c>
      <c r="U52" s="5">
        <f>Numbers!U52/SUM(Numbers!Q52:U52)*100</f>
        <v>5.735534009054418</v>
      </c>
      <c r="V52" s="5">
        <f>Numbers!V52/SUM(Numbers!V52:Z52)*100</f>
        <v>82.46753246753246</v>
      </c>
      <c r="W52" s="5">
        <f>Numbers!W52/SUM(Numbers!V52:Z52)*100</f>
        <v>1.276309896999552</v>
      </c>
      <c r="X52" s="5">
        <f>Numbers!X52/SUM(Numbers!V52:Z52)*100</f>
        <v>4.959695476936856</v>
      </c>
      <c r="Y52" s="5">
        <f>Numbers!Y52/SUM(Numbers!V52:Z52)*100</f>
        <v>2.1383788625167934</v>
      </c>
      <c r="Z52" s="5">
        <f>Numbers!Z52/SUM(Numbers!V52:Z52)*100</f>
        <v>9.158083296014329</v>
      </c>
      <c r="AA52" s="5">
        <f>Numbers!AA52/SUM(Numbers!AA52:AE52)*100</f>
        <v>88.75386419358277</v>
      </c>
      <c r="AB52" s="5">
        <f>Numbers!AB52/SUM(Numbers!AA52:AE52)*100</f>
        <v>1.556337277475749</v>
      </c>
      <c r="AC52" s="5">
        <f>Numbers!AC52/SUM(Numbers!AA52:AE52)*100</f>
        <v>3.2832320648118536</v>
      </c>
      <c r="AD52" s="5">
        <f>Numbers!AD52/SUM(Numbers!AA52:AE52)*100</f>
        <v>1.7801940091674664</v>
      </c>
      <c r="AE52" s="5">
        <f>Numbers!AE52/SUM(Numbers!AA52:AE52)*100</f>
        <v>4.626372454962158</v>
      </c>
      <c r="AF52" s="5">
        <f>Numbers!AF52/SUM(Numbers!AF52:AJ52)*100</f>
        <v>89.09704825182442</v>
      </c>
      <c r="AG52" s="5">
        <f>Numbers!AG52/SUM(Numbers!AF52:AJ52)*100</f>
        <v>2.2909632211451187</v>
      </c>
      <c r="AH52" s="5">
        <f>Numbers!AH52/SUM(Numbers!AF52:AJ52)*100</f>
        <v>2.330900773336238</v>
      </c>
      <c r="AI52" s="5">
        <f>Numbers!AI52/SUM(Numbers!AF52:AJ52)*100</f>
        <v>1.6192862070217477</v>
      </c>
      <c r="AJ52" s="5">
        <f>Numbers!AJ52/SUM(Numbers!AF52:AJ52)*100</f>
        <v>4.661801546672476</v>
      </c>
      <c r="AK52" s="5">
        <f>(SUM(Numbers!V52,Numbers!AA52,Numbers!AF52)/SUM(Numbers!$V52:$AJ52))*100</f>
        <v>87.73551988834612</v>
      </c>
      <c r="AL52" s="5">
        <f>(SUM(Numbers!W52,Numbers!AB52,Numbers!AG52)/SUM(Numbers!$V52:$AJ52))*100</f>
        <v>1.9430390788555476</v>
      </c>
      <c r="AM52" s="5">
        <f>(SUM(Numbers!X52,Numbers!AC52,Numbers!AH52)/SUM(Numbers!$V52:$AJ52))*100</f>
        <v>3.0377704117236566</v>
      </c>
      <c r="AN52" s="5">
        <f>(SUM(Numbers!Y52,Numbers!AD52,Numbers!AI52)/SUM(Numbers!$V52:$AJ52))*100</f>
        <v>1.7533147243545009</v>
      </c>
      <c r="AO52" s="5">
        <f>(SUM(Numbers!Z52,Numbers!AE52,Numbers!AJ52)/SUM(Numbers!$V52:$AJ52))*100</f>
        <v>5.530355896720168</v>
      </c>
    </row>
    <row r="53" spans="1:41" ht="12.75">
      <c r="A53" s="3" t="s">
        <v>55</v>
      </c>
      <c r="B53" s="5">
        <f>Numbers!B53/SUM(Numbers!B53:F53)*100</f>
        <v>86.35097493036211</v>
      </c>
      <c r="C53" s="5">
        <f>Numbers!C53/SUM(Numbers!B53:F53)*100</f>
        <v>0.5571030640668524</v>
      </c>
      <c r="D53" s="5">
        <f>Numbers!D53/SUM(Numbers!B53:F53)*100</f>
        <v>0.8598764684510112</v>
      </c>
      <c r="E53" s="5">
        <f>Numbers!E53/SUM(Numbers!B53:F53)*100</f>
        <v>8.162770982196923</v>
      </c>
      <c r="F53" s="5">
        <f>Numbers!F53/SUM(Numbers!B53:F53)*100</f>
        <v>4.069274554923095</v>
      </c>
      <c r="G53" s="5">
        <f>Numbers!G53/SUM(Numbers!G53:K53)*100</f>
        <v>92.01485608170844</v>
      </c>
      <c r="H53" s="5">
        <f>Numbers!H53/SUM(Numbers!G53:K53)*100</f>
        <v>0.7582791705354379</v>
      </c>
      <c r="I53" s="5">
        <f>Numbers!I53/SUM(Numbers!G53:K53)*100</f>
        <v>0.4487774682760755</v>
      </c>
      <c r="J53" s="5">
        <f>Numbers!J53/SUM(Numbers!G53:K53)*100</f>
        <v>5.462705044877747</v>
      </c>
      <c r="K53" s="5">
        <f>Numbers!K53/SUM(Numbers!G53:K53)*100</f>
        <v>1.3153822346022903</v>
      </c>
      <c r="L53" s="5">
        <f>Numbers!L53/SUM(Numbers!L53:P53)*100</f>
        <v>88.38203848895225</v>
      </c>
      <c r="M53" s="5">
        <f>Numbers!M53/SUM(Numbers!L53:P53)*100</f>
        <v>0.7602755999049655</v>
      </c>
      <c r="N53" s="5">
        <f>Numbers!N53/SUM(Numbers!L53:P53)*100</f>
        <v>0.9978617248752674</v>
      </c>
      <c r="O53" s="5">
        <f>Numbers!O53/SUM(Numbers!L53:P53)*100</f>
        <v>4.822998336897125</v>
      </c>
      <c r="P53" s="5">
        <f>Numbers!P53/SUM(Numbers!L53:P53)*100</f>
        <v>5.036825849370397</v>
      </c>
      <c r="Q53" s="5">
        <f>Numbers!Q53/SUM(Numbers!Q53:U53)*100</f>
        <v>88.89921245907442</v>
      </c>
      <c r="R53" s="5">
        <f>Numbers!R53/SUM(Numbers!Q53:U53)*100</f>
        <v>0.7477214405804796</v>
      </c>
      <c r="S53" s="5">
        <f>Numbers!S53/SUM(Numbers!Q53:U53)*100</f>
        <v>0.8627555083620918</v>
      </c>
      <c r="T53" s="5">
        <f>Numbers!T53/SUM(Numbers!Q53:U53)*100</f>
        <v>3.7563047517918764</v>
      </c>
      <c r="U53" s="5">
        <f>Numbers!U53/SUM(Numbers!Q53:U53)*100</f>
        <v>5.734005840191133</v>
      </c>
      <c r="V53" s="5">
        <f>Numbers!V53/SUM(Numbers!V53:Z53)*100</f>
        <v>89.0061565523307</v>
      </c>
      <c r="W53" s="5">
        <f>Numbers!W53/SUM(Numbers!V53:Z53)*100</f>
        <v>0.6156552330694811</v>
      </c>
      <c r="X53" s="5">
        <f>Numbers!X53/SUM(Numbers!V53:Z53)*100</f>
        <v>0.43975373790677225</v>
      </c>
      <c r="Y53" s="5">
        <f>Numbers!Y53/SUM(Numbers!V53:Z53)*100</f>
        <v>6.420404573438875</v>
      </c>
      <c r="Z53" s="5">
        <f>Numbers!Z53/SUM(Numbers!V53:Z53)*100</f>
        <v>3.518029903254178</v>
      </c>
      <c r="AA53" s="5">
        <f>Numbers!AA53/SUM(Numbers!AA53:AE53)*100</f>
        <v>91.32397191574724</v>
      </c>
      <c r="AB53" s="5">
        <f>Numbers!AB53/SUM(Numbers!AA53:AE53)*100</f>
        <v>0.4513540621865597</v>
      </c>
      <c r="AC53" s="5">
        <f>Numbers!AC53/SUM(Numbers!AA53:AE53)*100</f>
        <v>0.3009027081243731</v>
      </c>
      <c r="AD53" s="5">
        <f>Numbers!AD53/SUM(Numbers!AA53:AE53)*100</f>
        <v>3.711133400200602</v>
      </c>
      <c r="AE53" s="5">
        <f>Numbers!AE53/SUM(Numbers!AA53:AE53)*100</f>
        <v>4.212637913741224</v>
      </c>
      <c r="AF53" s="5">
        <f>Numbers!AF53/SUM(Numbers!AF53:AJ53)*100</f>
        <v>86.47746243739566</v>
      </c>
      <c r="AG53" s="5">
        <f>Numbers!AG53/SUM(Numbers!AF53:AJ53)*100</f>
        <v>1.1129660545353366</v>
      </c>
      <c r="AH53" s="5">
        <f>Numbers!AH53/SUM(Numbers!AF53:AJ53)*100</f>
        <v>1.3912075681691707</v>
      </c>
      <c r="AI53" s="5">
        <f>Numbers!AI53/SUM(Numbers!AF53:AJ53)*100</f>
        <v>3.7840845854201444</v>
      </c>
      <c r="AJ53" s="5">
        <f>Numbers!AJ53/SUM(Numbers!AF53:AJ53)*100</f>
        <v>7.234279354479689</v>
      </c>
      <c r="AK53" s="5">
        <f>(SUM(Numbers!V53,Numbers!AA53,Numbers!AF53)/SUM(Numbers!$V53:$AJ53))*100</f>
        <v>89.0219155844156</v>
      </c>
      <c r="AL53" s="5">
        <f>(SUM(Numbers!W53,Numbers!AB53,Numbers!AG53)/SUM(Numbers!$V53:$AJ53))*100</f>
        <v>0.7305194805194805</v>
      </c>
      <c r="AM53" s="5">
        <f>(SUM(Numbers!X53,Numbers!AC53,Numbers!AH53)/SUM(Numbers!$V53:$AJ53))*100</f>
        <v>0.7305194805194805</v>
      </c>
      <c r="AN53" s="5">
        <f>(SUM(Numbers!Y53,Numbers!AD53,Numbers!AI53)/SUM(Numbers!$V53:$AJ53))*100</f>
        <v>4.362824675324675</v>
      </c>
      <c r="AO53" s="5">
        <f>(SUM(Numbers!Z53,Numbers!AE53,Numbers!AJ53)/SUM(Numbers!$V53:$AJ53))*100</f>
        <v>5.154220779220779</v>
      </c>
    </row>
    <row r="54" spans="2:41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2.75">
      <c r="A55" s="3" t="s">
        <v>56</v>
      </c>
      <c r="B55" s="5">
        <f>Numbers!B55/SUM(Numbers!B55:F55)*100</f>
        <v>62.62914040336677</v>
      </c>
      <c r="C55" s="5">
        <f>Numbers!C55/SUM(Numbers!B55:F55)*100</f>
        <v>3.773868977129518</v>
      </c>
      <c r="D55" s="5">
        <f>Numbers!D55/SUM(Numbers!B55:F55)*100</f>
        <v>14.064450619237151</v>
      </c>
      <c r="E55" s="5">
        <f>Numbers!E55/SUM(Numbers!B55:F55)*100</f>
        <v>16.198472800114917</v>
      </c>
      <c r="F55" s="5">
        <f>Numbers!F55/SUM(Numbers!B55:F55)*100</f>
        <v>3.3340672001516443</v>
      </c>
      <c r="G55" s="5">
        <f>Numbers!G55/SUM(Numbers!G55:K55)*100</f>
        <v>70.1835929278875</v>
      </c>
      <c r="H55" s="5">
        <f>Numbers!H55/SUM(Numbers!G55:K55)*100</f>
        <v>4.853917772697171</v>
      </c>
      <c r="I55" s="5">
        <f>Numbers!I55/SUM(Numbers!G55:K55)*100</f>
        <v>12.85832467097247</v>
      </c>
      <c r="J55" s="5">
        <f>Numbers!J55/SUM(Numbers!G55:K55)*100</f>
        <v>11.110845828141109</v>
      </c>
      <c r="K55" s="5">
        <f>Numbers!K55/SUM(Numbers!G55:K55)*100</f>
        <v>0.9933188003017485</v>
      </c>
      <c r="L55" s="5">
        <f>Numbers!L55/SUM(Numbers!L55:P55)*100</f>
        <v>66.21662470625968</v>
      </c>
      <c r="M55" s="5">
        <f>Numbers!M55/SUM(Numbers!L55:P55)*100</f>
        <v>5.294641715422493</v>
      </c>
      <c r="N55" s="5">
        <f>Numbers!N55/SUM(Numbers!L55:P55)*100</f>
        <v>12.180438833885002</v>
      </c>
      <c r="O55" s="5">
        <f>Numbers!O55/SUM(Numbers!L55:P55)*100</f>
        <v>8.787368694671482</v>
      </c>
      <c r="P55" s="5">
        <f>Numbers!P55/SUM(Numbers!L55:P55)*100</f>
        <v>7.520926049761339</v>
      </c>
      <c r="Q55" s="5">
        <f>Numbers!Q55/SUM(Numbers!Q55:U55)*100</f>
        <v>64.54065573551215</v>
      </c>
      <c r="R55" s="5">
        <f>Numbers!R55/SUM(Numbers!Q55:U55)*100</f>
        <v>6.159637659064142</v>
      </c>
      <c r="S55" s="5">
        <f>Numbers!S55/SUM(Numbers!Q55:U55)*100</f>
        <v>11.115233788294153</v>
      </c>
      <c r="T55" s="5">
        <f>Numbers!T55/SUM(Numbers!Q55:U55)*100</f>
        <v>9.80865911039283</v>
      </c>
      <c r="U55" s="5">
        <f>Numbers!U55/SUM(Numbers!Q55:U55)*100</f>
        <v>8.375813706736734</v>
      </c>
      <c r="V55" s="5">
        <f>Numbers!V55/SUM(Numbers!V55:Z55)*100</f>
        <v>61.74961756882752</v>
      </c>
      <c r="W55" s="5">
        <f>Numbers!W55/SUM(Numbers!V55:Z55)*100</f>
        <v>4.814798370984473</v>
      </c>
      <c r="X55" s="5">
        <f>Numbers!X55/SUM(Numbers!V55:Z55)*100</f>
        <v>15.217733505006922</v>
      </c>
      <c r="Y55" s="5">
        <f>Numbers!Y55/SUM(Numbers!V55:Z55)*100</f>
        <v>10.574877803654386</v>
      </c>
      <c r="Z55" s="5">
        <f>Numbers!Z55/SUM(Numbers!V55:Z55)*100</f>
        <v>7.642972751526697</v>
      </c>
      <c r="AA55" s="5">
        <f>Numbers!AA55/SUM(Numbers!AA55:AE55)*100</f>
        <v>70.11928848199697</v>
      </c>
      <c r="AB55" s="5">
        <f>Numbers!AB55/SUM(Numbers!AA55:AE55)*100</f>
        <v>4.759856478555864</v>
      </c>
      <c r="AC55" s="5">
        <f>Numbers!AC55/SUM(Numbers!AA55:AE55)*100</f>
        <v>10.328127406258796</v>
      </c>
      <c r="AD55" s="5">
        <f>Numbers!AD55/SUM(Numbers!AA55:AE55)*100</f>
        <v>8.840871395369009</v>
      </c>
      <c r="AE55" s="5">
        <f>Numbers!AE55/SUM(Numbers!AA55:AE55)*100</f>
        <v>5.951856237819352</v>
      </c>
      <c r="AF55" s="5">
        <f>Numbers!AF55/SUM(Numbers!AF55:AJ55)*100</f>
        <v>72.42128647884479</v>
      </c>
      <c r="AG55" s="5">
        <f>Numbers!AG55/SUM(Numbers!AF55:AJ55)*100</f>
        <v>6.0628092497223065</v>
      </c>
      <c r="AH55" s="5">
        <f>Numbers!AH55/SUM(Numbers!AF55:AJ55)*100</f>
        <v>8.41425830556397</v>
      </c>
      <c r="AI55" s="5">
        <f>Numbers!AI55/SUM(Numbers!AF55:AJ55)*100</f>
        <v>5.839846511158235</v>
      </c>
      <c r="AJ55" s="5">
        <f>Numbers!AJ55/SUM(Numbers!AF55:AJ55)*100</f>
        <v>7.261799454710694</v>
      </c>
      <c r="AK55" s="5">
        <f>(SUM(Numbers!V55,Numbers!AA55,Numbers!AF55)/SUM(Numbers!$V55:$AJ55))*100</f>
        <v>70.49769209949453</v>
      </c>
      <c r="AL55" s="5">
        <f>(SUM(Numbers!W55,Numbers!AB55,Numbers!AG55)/SUM(Numbers!$V55:$AJ55))*100</f>
        <v>5.553054889749898</v>
      </c>
      <c r="AM55" s="5">
        <f>(SUM(Numbers!X55,Numbers!AC55,Numbers!AH55)/SUM(Numbers!$V55:$AJ55))*100</f>
        <v>9.76355297198577</v>
      </c>
      <c r="AN55" s="5">
        <f>(SUM(Numbers!Y55,Numbers!AD55,Numbers!AI55)/SUM(Numbers!$V55:$AJ55))*100</f>
        <v>7.238736640877026</v>
      </c>
      <c r="AO55" s="5">
        <f>(SUM(Numbers!Z55,Numbers!AE55,Numbers!AJ55)/SUM(Numbers!$V55:$AJ55))*100</f>
        <v>6.946963397892776</v>
      </c>
    </row>
    <row r="59" ht="12.75">
      <c r="A59" s="6" t="s">
        <v>70</v>
      </c>
    </row>
    <row r="60" ht="12.75">
      <c r="A60" s="3" t="s">
        <v>63</v>
      </c>
    </row>
    <row r="62" ht="12.75">
      <c r="A62" s="3" t="s">
        <v>72</v>
      </c>
    </row>
    <row r="63" ht="12.75">
      <c r="A63" s="3" t="s">
        <v>73</v>
      </c>
    </row>
    <row r="64" ht="12.75">
      <c r="A64" s="3" t="s">
        <v>74</v>
      </c>
    </row>
    <row r="65" ht="12.75">
      <c r="A65" s="3" t="s">
        <v>71</v>
      </c>
    </row>
    <row r="67" ht="12.75">
      <c r="A67" s="3" t="s">
        <v>75</v>
      </c>
    </row>
    <row r="69" ht="12.75">
      <c r="A69" s="3" t="s">
        <v>69</v>
      </c>
    </row>
    <row r="70" ht="12.75">
      <c r="A70" s="3" t="s">
        <v>76</v>
      </c>
    </row>
  </sheetData>
  <mergeCells count="8">
    <mergeCell ref="B1:F1"/>
    <mergeCell ref="G1:K1"/>
    <mergeCell ref="L1:P1"/>
    <mergeCell ref="Q1:U1"/>
    <mergeCell ref="V1:Z1"/>
    <mergeCell ref="AA1:AE1"/>
    <mergeCell ref="AF1:AJ1"/>
    <mergeCell ref="AK1:A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0"/>
  <sheetViews>
    <sheetView workbookViewId="0" topLeftCell="A39">
      <selection activeCell="C5" sqref="C5"/>
    </sheetView>
  </sheetViews>
  <sheetFormatPr defaultColWidth="9.140625" defaultRowHeight="12.75"/>
  <cols>
    <col min="1" max="1" width="17.140625" style="0" customWidth="1"/>
    <col min="17" max="21" width="10.7109375" style="0" customWidth="1"/>
    <col min="22" max="26" width="12.28125" style="0" customWidth="1"/>
  </cols>
  <sheetData>
    <row r="1" spans="2:36" ht="12.75">
      <c r="B1" s="8" t="s">
        <v>60</v>
      </c>
      <c r="C1" s="8"/>
      <c r="D1" s="8"/>
      <c r="E1" s="8"/>
      <c r="F1" s="8"/>
      <c r="G1" s="8" t="s">
        <v>61</v>
      </c>
      <c r="H1" s="8"/>
      <c r="I1" s="8"/>
      <c r="J1" s="8"/>
      <c r="K1" s="8"/>
      <c r="L1" s="8" t="s">
        <v>77</v>
      </c>
      <c r="M1" s="8"/>
      <c r="N1" s="8"/>
      <c r="O1" s="8"/>
      <c r="P1" s="8"/>
      <c r="Q1" s="8" t="s">
        <v>78</v>
      </c>
      <c r="R1" s="8"/>
      <c r="S1" s="8"/>
      <c r="T1" s="8"/>
      <c r="U1" s="8"/>
      <c r="V1" s="8" t="s">
        <v>79</v>
      </c>
      <c r="W1" s="8"/>
      <c r="X1" s="8"/>
      <c r="Y1" s="8"/>
      <c r="Z1" s="8"/>
      <c r="AA1" s="8" t="s">
        <v>80</v>
      </c>
      <c r="AB1" s="8"/>
      <c r="AC1" s="8"/>
      <c r="AD1" s="8"/>
      <c r="AE1" s="8"/>
      <c r="AF1" s="8" t="s">
        <v>81</v>
      </c>
      <c r="AG1" s="8"/>
      <c r="AH1" s="8"/>
      <c r="AI1" s="8"/>
      <c r="AJ1" s="8"/>
    </row>
    <row r="2" spans="1:36" ht="25.5">
      <c r="A2" t="s">
        <v>5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0</v>
      </c>
      <c r="H2" s="1" t="s">
        <v>2</v>
      </c>
      <c r="I2" s="1" t="s">
        <v>3</v>
      </c>
      <c r="J2" s="1" t="s">
        <v>4</v>
      </c>
      <c r="K2" s="1" t="s">
        <v>1</v>
      </c>
      <c r="L2" s="1" t="s">
        <v>0</v>
      </c>
      <c r="M2" s="1" t="s">
        <v>2</v>
      </c>
      <c r="N2" s="1" t="s">
        <v>3</v>
      </c>
      <c r="O2" s="1" t="s">
        <v>4</v>
      </c>
      <c r="P2" s="1" t="s">
        <v>1</v>
      </c>
      <c r="Q2" s="1" t="s">
        <v>0</v>
      </c>
      <c r="R2" s="1" t="s">
        <v>2</v>
      </c>
      <c r="S2" s="1" t="s">
        <v>3</v>
      </c>
      <c r="T2" s="1" t="s">
        <v>4</v>
      </c>
      <c r="U2" s="1" t="s">
        <v>1</v>
      </c>
      <c r="V2" s="1" t="s">
        <v>0</v>
      </c>
      <c r="W2" s="1" t="s">
        <v>2</v>
      </c>
      <c r="X2" s="1" t="s">
        <v>3</v>
      </c>
      <c r="Y2" s="1" t="s">
        <v>4</v>
      </c>
      <c r="Z2" s="1" t="s">
        <v>1</v>
      </c>
      <c r="AA2" s="1" t="s">
        <v>0</v>
      </c>
      <c r="AB2" s="1" t="s">
        <v>2</v>
      </c>
      <c r="AC2" s="1" t="s">
        <v>3</v>
      </c>
      <c r="AD2" s="1" t="s">
        <v>4</v>
      </c>
      <c r="AE2" s="1" t="s">
        <v>1</v>
      </c>
      <c r="AF2" s="1" t="s">
        <v>0</v>
      </c>
      <c r="AG2" s="1" t="s">
        <v>2</v>
      </c>
      <c r="AH2" s="1" t="s">
        <v>3</v>
      </c>
      <c r="AI2" s="1" t="s">
        <v>4</v>
      </c>
      <c r="AJ2" s="1" t="s">
        <v>1</v>
      </c>
    </row>
    <row r="3" spans="1:36" ht="12.75">
      <c r="A3" t="s">
        <v>6</v>
      </c>
      <c r="B3">
        <v>40378</v>
      </c>
      <c r="C3">
        <v>474</v>
      </c>
      <c r="D3">
        <v>21245</v>
      </c>
      <c r="E3">
        <v>1576</v>
      </c>
      <c r="F3">
        <v>1179</v>
      </c>
      <c r="G3">
        <v>24185</v>
      </c>
      <c r="H3">
        <v>363</v>
      </c>
      <c r="I3">
        <v>12562</v>
      </c>
      <c r="J3">
        <v>223</v>
      </c>
      <c r="K3">
        <v>465</v>
      </c>
      <c r="L3">
        <v>27486</v>
      </c>
      <c r="M3">
        <v>416</v>
      </c>
      <c r="N3">
        <v>12310</v>
      </c>
      <c r="O3">
        <v>418</v>
      </c>
      <c r="P3">
        <v>1688</v>
      </c>
      <c r="Q3">
        <v>102179</v>
      </c>
      <c r="R3">
        <v>1810</v>
      </c>
      <c r="S3">
        <v>40415</v>
      </c>
      <c r="T3">
        <v>1327</v>
      </c>
      <c r="U3">
        <v>6802</v>
      </c>
      <c r="V3">
        <v>2964</v>
      </c>
      <c r="W3">
        <v>31</v>
      </c>
      <c r="X3">
        <v>2075</v>
      </c>
      <c r="Y3">
        <v>30</v>
      </c>
      <c r="Z3">
        <v>49</v>
      </c>
      <c r="AA3">
        <v>6153</v>
      </c>
      <c r="AB3">
        <v>64</v>
      </c>
      <c r="AC3">
        <v>2315</v>
      </c>
      <c r="AD3">
        <v>85</v>
      </c>
      <c r="AE3">
        <v>148</v>
      </c>
      <c r="AF3">
        <v>15782</v>
      </c>
      <c r="AG3">
        <v>276</v>
      </c>
      <c r="AH3">
        <v>4368</v>
      </c>
      <c r="AI3">
        <v>200</v>
      </c>
      <c r="AJ3">
        <v>667</v>
      </c>
    </row>
    <row r="4" spans="1:36" ht="12.75">
      <c r="A4" t="s">
        <v>7</v>
      </c>
      <c r="B4">
        <v>5690</v>
      </c>
      <c r="C4">
        <v>395</v>
      </c>
      <c r="D4">
        <v>296</v>
      </c>
      <c r="E4">
        <v>412</v>
      </c>
      <c r="F4">
        <v>2313</v>
      </c>
      <c r="G4">
        <v>4576</v>
      </c>
      <c r="H4">
        <v>347</v>
      </c>
      <c r="I4">
        <v>245</v>
      </c>
      <c r="J4">
        <v>190</v>
      </c>
      <c r="K4">
        <v>1257</v>
      </c>
      <c r="L4">
        <v>1475</v>
      </c>
      <c r="M4">
        <v>98</v>
      </c>
      <c r="N4">
        <v>107</v>
      </c>
      <c r="O4">
        <v>78</v>
      </c>
      <c r="P4">
        <v>674</v>
      </c>
      <c r="Q4">
        <v>16614</v>
      </c>
      <c r="R4">
        <v>854</v>
      </c>
      <c r="S4">
        <v>789</v>
      </c>
      <c r="T4">
        <v>735</v>
      </c>
      <c r="U4">
        <v>4798</v>
      </c>
      <c r="V4">
        <v>175</v>
      </c>
      <c r="W4">
        <v>6</v>
      </c>
      <c r="X4">
        <v>14</v>
      </c>
      <c r="Y4">
        <v>12</v>
      </c>
      <c r="Z4">
        <v>101</v>
      </c>
      <c r="AA4">
        <v>657</v>
      </c>
      <c r="AB4">
        <v>27</v>
      </c>
      <c r="AC4">
        <v>52</v>
      </c>
      <c r="AD4">
        <v>37</v>
      </c>
      <c r="AE4">
        <v>122</v>
      </c>
      <c r="AF4">
        <v>1034</v>
      </c>
      <c r="AG4">
        <v>43</v>
      </c>
      <c r="AH4">
        <v>41</v>
      </c>
      <c r="AI4">
        <v>42</v>
      </c>
      <c r="AJ4">
        <v>204</v>
      </c>
    </row>
    <row r="5" spans="1:36" ht="12.75">
      <c r="A5" t="s">
        <v>8</v>
      </c>
      <c r="B5">
        <v>39524</v>
      </c>
      <c r="C5">
        <v>1293</v>
      </c>
      <c r="D5">
        <v>2400</v>
      </c>
      <c r="E5">
        <v>24944</v>
      </c>
      <c r="F5">
        <v>6131</v>
      </c>
      <c r="G5" s="2">
        <f>23516/38332*38304</f>
        <v>23498.82249817385</v>
      </c>
      <c r="H5" s="2">
        <f>1057/38332*38304</f>
        <v>1056.2279035792549</v>
      </c>
      <c r="I5" s="2">
        <f>1458/38322*38304</f>
        <v>1457.3151714419914</v>
      </c>
      <c r="J5" s="2">
        <f>9879/38332*38304</f>
        <v>9871.783783783783</v>
      </c>
      <c r="K5" s="2">
        <f>2422/38332*38304</f>
        <v>2420.2308254200148</v>
      </c>
      <c r="L5">
        <v>27697</v>
      </c>
      <c r="M5">
        <v>1509</v>
      </c>
      <c r="N5">
        <v>2083</v>
      </c>
      <c r="O5">
        <v>9340</v>
      </c>
      <c r="P5">
        <v>5824</v>
      </c>
      <c r="Q5">
        <v>162575</v>
      </c>
      <c r="R5">
        <v>8407</v>
      </c>
      <c r="S5">
        <v>9099</v>
      </c>
      <c r="T5">
        <v>39679</v>
      </c>
      <c r="U5">
        <v>32966</v>
      </c>
      <c r="V5">
        <v>7678</v>
      </c>
      <c r="W5">
        <v>265</v>
      </c>
      <c r="X5">
        <v>747</v>
      </c>
      <c r="Y5">
        <v>2796</v>
      </c>
      <c r="Z5">
        <v>4469</v>
      </c>
      <c r="AA5">
        <v>6787</v>
      </c>
      <c r="AB5">
        <v>250</v>
      </c>
      <c r="AC5">
        <v>480</v>
      </c>
      <c r="AD5">
        <v>2107</v>
      </c>
      <c r="AE5">
        <v>1034</v>
      </c>
      <c r="AF5">
        <v>15384</v>
      </c>
      <c r="AG5">
        <v>768</v>
      </c>
      <c r="AH5">
        <v>582</v>
      </c>
      <c r="AI5">
        <v>2262</v>
      </c>
      <c r="AJ5">
        <v>1869</v>
      </c>
    </row>
    <row r="6" spans="1:36" ht="12.75">
      <c r="A6" t="s">
        <v>9</v>
      </c>
      <c r="B6">
        <v>28341</v>
      </c>
      <c r="C6">
        <v>347</v>
      </c>
      <c r="D6">
        <v>8049</v>
      </c>
      <c r="E6">
        <v>1800</v>
      </c>
      <c r="F6">
        <v>802</v>
      </c>
      <c r="G6">
        <v>20607</v>
      </c>
      <c r="H6">
        <v>315</v>
      </c>
      <c r="I6">
        <v>5782</v>
      </c>
      <c r="J6">
        <v>508</v>
      </c>
      <c r="K6">
        <v>123</v>
      </c>
      <c r="L6">
        <v>16763</v>
      </c>
      <c r="M6">
        <v>235</v>
      </c>
      <c r="N6">
        <v>4010</v>
      </c>
      <c r="O6">
        <v>342</v>
      </c>
      <c r="P6">
        <v>778</v>
      </c>
      <c r="Q6">
        <v>64004</v>
      </c>
      <c r="R6">
        <v>1099</v>
      </c>
      <c r="S6">
        <v>12850</v>
      </c>
      <c r="T6">
        <v>1009</v>
      </c>
      <c r="U6">
        <v>2923</v>
      </c>
      <c r="V6">
        <v>2276</v>
      </c>
      <c r="W6">
        <v>19</v>
      </c>
      <c r="X6">
        <v>609</v>
      </c>
      <c r="Y6">
        <v>42</v>
      </c>
      <c r="Z6">
        <v>43</v>
      </c>
      <c r="AA6">
        <v>3239</v>
      </c>
      <c r="AB6">
        <v>47</v>
      </c>
      <c r="AC6">
        <v>511</v>
      </c>
      <c r="AD6">
        <v>43</v>
      </c>
      <c r="AE6">
        <v>45</v>
      </c>
      <c r="AF6">
        <v>7651</v>
      </c>
      <c r="AG6">
        <v>138</v>
      </c>
      <c r="AH6">
        <v>1086</v>
      </c>
      <c r="AI6">
        <v>70</v>
      </c>
      <c r="AJ6">
        <v>460</v>
      </c>
    </row>
    <row r="7" spans="1:36" ht="12.75">
      <c r="A7" t="s">
        <v>10</v>
      </c>
      <c r="B7">
        <v>178352</v>
      </c>
      <c r="C7">
        <v>55091</v>
      </c>
      <c r="D7">
        <v>32565</v>
      </c>
      <c r="E7">
        <v>201872</v>
      </c>
      <c r="F7">
        <v>22123</v>
      </c>
      <c r="G7">
        <v>137578</v>
      </c>
      <c r="H7">
        <v>45499</v>
      </c>
      <c r="I7">
        <v>22536</v>
      </c>
      <c r="J7">
        <v>100637</v>
      </c>
      <c r="K7">
        <v>2655</v>
      </c>
      <c r="L7">
        <v>95271</v>
      </c>
      <c r="M7">
        <v>43888</v>
      </c>
      <c r="N7">
        <v>16648</v>
      </c>
      <c r="O7">
        <v>56599</v>
      </c>
      <c r="P7">
        <v>26731</v>
      </c>
      <c r="Q7">
        <v>735991</v>
      </c>
      <c r="R7">
        <v>295608</v>
      </c>
      <c r="S7">
        <v>123484</v>
      </c>
      <c r="T7">
        <v>393802</v>
      </c>
      <c r="U7">
        <v>209058</v>
      </c>
      <c r="V7">
        <v>15583</v>
      </c>
      <c r="W7">
        <v>6723</v>
      </c>
      <c r="X7">
        <v>3465</v>
      </c>
      <c r="Y7">
        <v>9327</v>
      </c>
      <c r="Z7">
        <v>3698</v>
      </c>
      <c r="AA7">
        <v>35734</v>
      </c>
      <c r="AB7">
        <v>11919</v>
      </c>
      <c r="AC7">
        <v>5630</v>
      </c>
      <c r="AD7">
        <v>17499</v>
      </c>
      <c r="AE7">
        <v>7578</v>
      </c>
      <c r="AF7">
        <v>55736</v>
      </c>
      <c r="AG7">
        <v>24991</v>
      </c>
      <c r="AH7">
        <v>5941</v>
      </c>
      <c r="AI7">
        <v>18655</v>
      </c>
      <c r="AJ7">
        <v>16223</v>
      </c>
    </row>
    <row r="8" spans="1:36" ht="12.75">
      <c r="A8" t="s">
        <v>11</v>
      </c>
      <c r="B8">
        <v>41532</v>
      </c>
      <c r="C8">
        <v>1449</v>
      </c>
      <c r="D8">
        <v>2455</v>
      </c>
      <c r="E8">
        <v>13849</v>
      </c>
      <c r="F8">
        <v>2064</v>
      </c>
      <c r="G8">
        <v>30450</v>
      </c>
      <c r="H8">
        <v>1288</v>
      </c>
      <c r="I8">
        <v>1693</v>
      </c>
      <c r="J8">
        <v>5172</v>
      </c>
      <c r="K8">
        <v>321</v>
      </c>
      <c r="L8">
        <v>31238</v>
      </c>
      <c r="M8">
        <v>1653</v>
      </c>
      <c r="N8">
        <v>2332</v>
      </c>
      <c r="O8">
        <v>5022</v>
      </c>
      <c r="P8">
        <v>3877</v>
      </c>
      <c r="Q8">
        <v>131748</v>
      </c>
      <c r="R8">
        <v>6255</v>
      </c>
      <c r="S8">
        <v>6582</v>
      </c>
      <c r="T8">
        <v>18228</v>
      </c>
      <c r="U8">
        <v>15542</v>
      </c>
      <c r="V8">
        <v>3054</v>
      </c>
      <c r="W8">
        <v>100</v>
      </c>
      <c r="X8">
        <v>207</v>
      </c>
      <c r="Y8">
        <v>657</v>
      </c>
      <c r="Z8">
        <v>216</v>
      </c>
      <c r="AA8">
        <v>5542</v>
      </c>
      <c r="AB8">
        <v>196</v>
      </c>
      <c r="AC8">
        <v>387</v>
      </c>
      <c r="AD8">
        <v>842</v>
      </c>
      <c r="AE8">
        <v>753</v>
      </c>
      <c r="AF8">
        <v>17902</v>
      </c>
      <c r="AG8">
        <v>914</v>
      </c>
      <c r="AH8">
        <v>594</v>
      </c>
      <c r="AI8">
        <v>1501</v>
      </c>
      <c r="AJ8">
        <v>1574</v>
      </c>
    </row>
    <row r="9" spans="1:36" ht="12.75">
      <c r="A9" t="s">
        <v>12</v>
      </c>
      <c r="B9">
        <v>29316</v>
      </c>
      <c r="C9">
        <v>1150</v>
      </c>
      <c r="D9">
        <v>4971</v>
      </c>
      <c r="E9">
        <v>6002</v>
      </c>
      <c r="F9">
        <v>1203</v>
      </c>
      <c r="G9">
        <v>24308</v>
      </c>
      <c r="H9">
        <v>920</v>
      </c>
      <c r="I9">
        <v>3511</v>
      </c>
      <c r="J9">
        <v>2739</v>
      </c>
      <c r="K9">
        <v>84</v>
      </c>
      <c r="L9">
        <v>16704</v>
      </c>
      <c r="M9">
        <v>941</v>
      </c>
      <c r="N9">
        <v>2544</v>
      </c>
      <c r="O9">
        <v>1970</v>
      </c>
      <c r="P9">
        <v>2053</v>
      </c>
      <c r="Q9">
        <v>74543</v>
      </c>
      <c r="R9">
        <v>3817</v>
      </c>
      <c r="S9">
        <v>9388</v>
      </c>
      <c r="T9">
        <v>6732</v>
      </c>
      <c r="U9">
        <v>9023</v>
      </c>
      <c r="V9">
        <v>914</v>
      </c>
      <c r="W9">
        <v>39</v>
      </c>
      <c r="X9">
        <v>189</v>
      </c>
      <c r="Y9">
        <v>203</v>
      </c>
      <c r="Z9">
        <v>71</v>
      </c>
      <c r="AA9">
        <v>3181</v>
      </c>
      <c r="AB9">
        <v>106</v>
      </c>
      <c r="AC9">
        <v>426</v>
      </c>
      <c r="AD9">
        <v>294</v>
      </c>
      <c r="AE9">
        <v>291</v>
      </c>
      <c r="AF9">
        <v>11859</v>
      </c>
      <c r="AG9">
        <v>662</v>
      </c>
      <c r="AH9">
        <v>898</v>
      </c>
      <c r="AI9">
        <v>691</v>
      </c>
      <c r="AJ9">
        <v>962</v>
      </c>
    </row>
    <row r="10" spans="1:36" ht="12.75">
      <c r="A10" t="s">
        <v>13</v>
      </c>
      <c r="B10">
        <v>7576</v>
      </c>
      <c r="C10">
        <v>193</v>
      </c>
      <c r="D10">
        <v>2569</v>
      </c>
      <c r="E10">
        <v>771</v>
      </c>
      <c r="F10">
        <v>263</v>
      </c>
      <c r="G10">
        <v>4237</v>
      </c>
      <c r="H10">
        <v>168</v>
      </c>
      <c r="I10">
        <v>1510</v>
      </c>
      <c r="J10">
        <v>181</v>
      </c>
      <c r="K10">
        <v>11</v>
      </c>
      <c r="L10">
        <v>5156</v>
      </c>
      <c r="M10">
        <v>169</v>
      </c>
      <c r="N10">
        <v>1586</v>
      </c>
      <c r="O10">
        <v>244</v>
      </c>
      <c r="P10">
        <v>481</v>
      </c>
      <c r="Q10">
        <v>22364</v>
      </c>
      <c r="R10">
        <v>705</v>
      </c>
      <c r="S10">
        <v>4932</v>
      </c>
      <c r="T10">
        <v>817</v>
      </c>
      <c r="U10">
        <v>1476</v>
      </c>
      <c r="V10">
        <v>570</v>
      </c>
      <c r="W10">
        <v>11</v>
      </c>
      <c r="X10">
        <v>82</v>
      </c>
      <c r="Y10">
        <v>14</v>
      </c>
      <c r="Z10">
        <v>9</v>
      </c>
      <c r="AA10">
        <v>907</v>
      </c>
      <c r="AB10">
        <v>25</v>
      </c>
      <c r="AC10">
        <v>116</v>
      </c>
      <c r="AD10">
        <v>28</v>
      </c>
      <c r="AE10">
        <v>43</v>
      </c>
      <c r="AF10">
        <v>3708</v>
      </c>
      <c r="AG10">
        <v>122</v>
      </c>
      <c r="AH10">
        <v>561</v>
      </c>
      <c r="AI10">
        <v>99</v>
      </c>
      <c r="AJ10">
        <v>175</v>
      </c>
    </row>
    <row r="11" spans="1:36" ht="12.75">
      <c r="A11" t="s">
        <v>57</v>
      </c>
      <c r="B11">
        <v>2954</v>
      </c>
      <c r="C11">
        <v>306</v>
      </c>
      <c r="D11">
        <v>4637</v>
      </c>
      <c r="E11">
        <v>790</v>
      </c>
      <c r="F11">
        <v>224</v>
      </c>
      <c r="G11">
        <v>98</v>
      </c>
      <c r="H11">
        <v>63</v>
      </c>
      <c r="I11">
        <v>2333</v>
      </c>
      <c r="J11">
        <v>200</v>
      </c>
      <c r="K11">
        <v>1</v>
      </c>
      <c r="L11">
        <v>4164</v>
      </c>
      <c r="M11">
        <v>514</v>
      </c>
      <c r="N11">
        <v>2897</v>
      </c>
      <c r="O11">
        <v>365</v>
      </c>
      <c r="P11">
        <v>1210</v>
      </c>
      <c r="Q11">
        <v>12474</v>
      </c>
      <c r="R11">
        <v>1642</v>
      </c>
      <c r="S11">
        <v>11020</v>
      </c>
      <c r="T11">
        <v>1318</v>
      </c>
      <c r="U11">
        <v>5099</v>
      </c>
      <c r="V11">
        <v>111</v>
      </c>
      <c r="W11">
        <v>30</v>
      </c>
      <c r="X11">
        <v>75</v>
      </c>
      <c r="Y11">
        <v>25</v>
      </c>
      <c r="Z11">
        <v>42</v>
      </c>
      <c r="AA11">
        <v>56</v>
      </c>
      <c r="AB11">
        <v>23</v>
      </c>
      <c r="AC11">
        <v>268</v>
      </c>
      <c r="AD11">
        <v>29</v>
      </c>
      <c r="AE11">
        <v>31</v>
      </c>
      <c r="AF11">
        <v>3222</v>
      </c>
      <c r="AG11">
        <v>463</v>
      </c>
      <c r="AH11">
        <v>1773</v>
      </c>
      <c r="AI11">
        <v>282</v>
      </c>
      <c r="AJ11">
        <v>1066</v>
      </c>
    </row>
    <row r="12" spans="1:36" ht="12.75">
      <c r="A12" t="s">
        <v>14</v>
      </c>
      <c r="B12">
        <v>109916</v>
      </c>
      <c r="C12">
        <v>3858</v>
      </c>
      <c r="D12">
        <v>41319</v>
      </c>
      <c r="E12">
        <v>40997</v>
      </c>
      <c r="F12">
        <v>5353</v>
      </c>
      <c r="G12">
        <v>64718</v>
      </c>
      <c r="H12">
        <v>3067</v>
      </c>
      <c r="I12">
        <v>22595</v>
      </c>
      <c r="J12">
        <v>16092</v>
      </c>
      <c r="K12">
        <v>236</v>
      </c>
      <c r="L12">
        <v>62921</v>
      </c>
      <c r="M12">
        <v>3328</v>
      </c>
      <c r="N12">
        <v>19406</v>
      </c>
      <c r="O12">
        <v>17697</v>
      </c>
      <c r="P12">
        <v>6119</v>
      </c>
      <c r="Q12">
        <v>305642</v>
      </c>
      <c r="R12">
        <v>16432</v>
      </c>
      <c r="S12">
        <v>80501</v>
      </c>
      <c r="T12">
        <v>82348</v>
      </c>
      <c r="U12">
        <v>27724</v>
      </c>
      <c r="V12">
        <v>7064</v>
      </c>
      <c r="W12">
        <v>186</v>
      </c>
      <c r="X12">
        <v>2187</v>
      </c>
      <c r="Y12">
        <v>2447</v>
      </c>
      <c r="Z12">
        <v>260</v>
      </c>
      <c r="AA12">
        <v>29599</v>
      </c>
      <c r="AB12">
        <v>1360</v>
      </c>
      <c r="AC12">
        <v>5737</v>
      </c>
      <c r="AD12">
        <v>5789</v>
      </c>
      <c r="AE12">
        <v>2063</v>
      </c>
      <c r="AF12">
        <v>33051</v>
      </c>
      <c r="AG12">
        <v>1881</v>
      </c>
      <c r="AH12">
        <v>6378</v>
      </c>
      <c r="AI12">
        <v>6748</v>
      </c>
      <c r="AJ12">
        <v>3275</v>
      </c>
    </row>
    <row r="13" spans="1:36" ht="12.75">
      <c r="A13" t="s">
        <v>15</v>
      </c>
      <c r="B13">
        <v>65649</v>
      </c>
      <c r="C13">
        <v>2801</v>
      </c>
      <c r="D13">
        <v>39763</v>
      </c>
      <c r="E13">
        <v>9737</v>
      </c>
      <c r="F13">
        <v>1975</v>
      </c>
      <c r="G13">
        <v>39500</v>
      </c>
      <c r="H13">
        <v>1709</v>
      </c>
      <c r="I13">
        <v>20180</v>
      </c>
      <c r="J13">
        <v>1085</v>
      </c>
      <c r="K13">
        <v>89</v>
      </c>
      <c r="L13">
        <v>41627</v>
      </c>
      <c r="M13">
        <v>2189</v>
      </c>
      <c r="N13">
        <v>19723</v>
      </c>
      <c r="O13">
        <v>1305</v>
      </c>
      <c r="P13">
        <v>2230</v>
      </c>
      <c r="Q13">
        <v>142308</v>
      </c>
      <c r="R13">
        <v>7722</v>
      </c>
      <c r="S13">
        <v>65375</v>
      </c>
      <c r="T13">
        <v>4294</v>
      </c>
      <c r="U13">
        <v>7994</v>
      </c>
      <c r="V13">
        <v>7051</v>
      </c>
      <c r="W13">
        <v>151</v>
      </c>
      <c r="X13">
        <v>4634</v>
      </c>
      <c r="Y13">
        <v>163</v>
      </c>
      <c r="Z13">
        <v>182</v>
      </c>
      <c r="AA13">
        <v>5373</v>
      </c>
      <c r="AB13">
        <v>213</v>
      </c>
      <c r="AC13">
        <v>1811</v>
      </c>
      <c r="AD13">
        <v>142</v>
      </c>
      <c r="AE13">
        <v>264</v>
      </c>
      <c r="AF13">
        <v>20185</v>
      </c>
      <c r="AG13">
        <v>1027</v>
      </c>
      <c r="AH13">
        <v>6482</v>
      </c>
      <c r="AI13">
        <v>439</v>
      </c>
      <c r="AJ13">
        <v>1086</v>
      </c>
    </row>
    <row r="14" spans="1:36" ht="12.75">
      <c r="A14" t="s">
        <v>16</v>
      </c>
      <c r="B14">
        <v>2325</v>
      </c>
      <c r="C14">
        <v>5248</v>
      </c>
      <c r="D14">
        <v>226</v>
      </c>
      <c r="E14">
        <v>1628</v>
      </c>
      <c r="F14">
        <v>5956</v>
      </c>
      <c r="G14">
        <v>1906</v>
      </c>
      <c r="H14">
        <v>7841</v>
      </c>
      <c r="I14">
        <v>172</v>
      </c>
      <c r="J14">
        <v>491</v>
      </c>
      <c r="K14">
        <v>27</v>
      </c>
      <c r="L14">
        <v>1782</v>
      </c>
      <c r="M14">
        <v>6010</v>
      </c>
      <c r="N14">
        <v>130</v>
      </c>
      <c r="O14">
        <v>230</v>
      </c>
      <c r="P14">
        <v>779</v>
      </c>
      <c r="Q14">
        <v>10255</v>
      </c>
      <c r="R14">
        <v>26064</v>
      </c>
      <c r="S14">
        <v>1178</v>
      </c>
      <c r="T14">
        <v>1131</v>
      </c>
      <c r="U14">
        <v>4224</v>
      </c>
      <c r="V14">
        <v>107</v>
      </c>
      <c r="W14">
        <v>349</v>
      </c>
      <c r="X14">
        <v>12</v>
      </c>
      <c r="Y14">
        <v>45</v>
      </c>
      <c r="Z14">
        <v>21</v>
      </c>
      <c r="AA14">
        <v>766</v>
      </c>
      <c r="AB14">
        <v>2195</v>
      </c>
      <c r="AC14">
        <v>145</v>
      </c>
      <c r="AD14">
        <v>99</v>
      </c>
      <c r="AE14">
        <v>61</v>
      </c>
      <c r="AF14">
        <v>1282</v>
      </c>
      <c r="AG14">
        <v>2734</v>
      </c>
      <c r="AH14">
        <v>147</v>
      </c>
      <c r="AI14">
        <v>115</v>
      </c>
      <c r="AJ14">
        <v>813</v>
      </c>
    </row>
    <row r="15" spans="1:36" ht="12.75">
      <c r="A15" t="s">
        <v>17</v>
      </c>
      <c r="B15">
        <v>19761</v>
      </c>
      <c r="C15">
        <v>198</v>
      </c>
      <c r="D15">
        <v>111</v>
      </c>
      <c r="E15">
        <v>2164</v>
      </c>
      <c r="F15">
        <v>660</v>
      </c>
      <c r="G15">
        <v>14792</v>
      </c>
      <c r="H15">
        <v>234</v>
      </c>
      <c r="I15">
        <v>64</v>
      </c>
      <c r="J15">
        <v>948</v>
      </c>
      <c r="K15">
        <v>130</v>
      </c>
      <c r="L15">
        <v>8963</v>
      </c>
      <c r="M15">
        <v>168</v>
      </c>
      <c r="N15">
        <v>61</v>
      </c>
      <c r="O15">
        <v>450</v>
      </c>
      <c r="P15">
        <v>788</v>
      </c>
      <c r="Q15">
        <v>41201</v>
      </c>
      <c r="R15">
        <v>718</v>
      </c>
      <c r="S15">
        <v>301</v>
      </c>
      <c r="T15">
        <v>1454</v>
      </c>
      <c r="U15">
        <v>3510</v>
      </c>
      <c r="V15">
        <v>981</v>
      </c>
      <c r="W15">
        <v>14</v>
      </c>
      <c r="X15">
        <v>9</v>
      </c>
      <c r="Y15">
        <v>61</v>
      </c>
      <c r="Z15">
        <v>65</v>
      </c>
      <c r="AA15">
        <v>4532</v>
      </c>
      <c r="AB15">
        <v>55</v>
      </c>
      <c r="AC15">
        <v>14</v>
      </c>
      <c r="AD15">
        <v>100</v>
      </c>
      <c r="AE15">
        <v>339</v>
      </c>
      <c r="AF15">
        <v>4177</v>
      </c>
      <c r="AG15">
        <v>79</v>
      </c>
      <c r="AH15">
        <v>46</v>
      </c>
      <c r="AI15">
        <v>125</v>
      </c>
      <c r="AJ15">
        <v>284</v>
      </c>
    </row>
    <row r="16" spans="1:36" ht="12.75">
      <c r="A16" t="s">
        <v>18</v>
      </c>
      <c r="B16">
        <v>108049</v>
      </c>
      <c r="C16">
        <v>6392</v>
      </c>
      <c r="D16">
        <v>31114</v>
      </c>
      <c r="E16">
        <v>29662</v>
      </c>
      <c r="F16">
        <v>3300</v>
      </c>
      <c r="G16">
        <v>79590</v>
      </c>
      <c r="H16">
        <v>4750</v>
      </c>
      <c r="I16">
        <v>16416</v>
      </c>
      <c r="J16">
        <v>10873</v>
      </c>
      <c r="K16">
        <v>206</v>
      </c>
      <c r="L16">
        <v>73407</v>
      </c>
      <c r="M16">
        <v>5993</v>
      </c>
      <c r="N16">
        <v>14349</v>
      </c>
      <c r="O16">
        <v>9563</v>
      </c>
      <c r="P16">
        <v>3809</v>
      </c>
      <c r="Q16">
        <v>331585</v>
      </c>
      <c r="R16">
        <v>29368</v>
      </c>
      <c r="S16">
        <v>69035</v>
      </c>
      <c r="T16">
        <v>64353</v>
      </c>
      <c r="U16">
        <v>20602</v>
      </c>
      <c r="V16">
        <v>8260</v>
      </c>
      <c r="W16">
        <v>646</v>
      </c>
      <c r="X16">
        <v>3527</v>
      </c>
      <c r="Y16">
        <v>1729</v>
      </c>
      <c r="Z16">
        <v>225</v>
      </c>
      <c r="AA16">
        <v>20338</v>
      </c>
      <c r="AB16">
        <v>801</v>
      </c>
      <c r="AC16">
        <v>2992</v>
      </c>
      <c r="AD16">
        <v>2127</v>
      </c>
      <c r="AE16">
        <v>303</v>
      </c>
      <c r="AF16">
        <v>40070</v>
      </c>
      <c r="AG16">
        <v>3763</v>
      </c>
      <c r="AH16">
        <v>5308</v>
      </c>
      <c r="AI16">
        <v>2873</v>
      </c>
      <c r="AJ16">
        <v>3022</v>
      </c>
    </row>
    <row r="17" spans="1:36" ht="12.75">
      <c r="A17" t="s">
        <v>19</v>
      </c>
      <c r="B17">
        <v>76093</v>
      </c>
      <c r="C17">
        <v>1050</v>
      </c>
      <c r="D17">
        <v>8519</v>
      </c>
      <c r="E17">
        <v>4409</v>
      </c>
      <c r="F17">
        <v>1499</v>
      </c>
      <c r="G17">
        <v>50815</v>
      </c>
      <c r="H17">
        <v>626</v>
      </c>
      <c r="I17">
        <v>4328</v>
      </c>
      <c r="J17">
        <v>1186</v>
      </c>
      <c r="K17">
        <v>68</v>
      </c>
      <c r="L17">
        <v>50200</v>
      </c>
      <c r="M17">
        <v>1029</v>
      </c>
      <c r="N17">
        <v>4160</v>
      </c>
      <c r="O17">
        <v>1397</v>
      </c>
      <c r="P17">
        <v>2493</v>
      </c>
      <c r="Q17">
        <v>179191</v>
      </c>
      <c r="R17">
        <v>3285</v>
      </c>
      <c r="S17">
        <v>15305</v>
      </c>
      <c r="T17">
        <v>5306</v>
      </c>
      <c r="U17">
        <v>10832</v>
      </c>
      <c r="V17">
        <v>2517</v>
      </c>
      <c r="W17">
        <v>20</v>
      </c>
      <c r="X17">
        <v>371</v>
      </c>
      <c r="Y17">
        <v>87</v>
      </c>
      <c r="Z17">
        <v>107</v>
      </c>
      <c r="AA17">
        <v>9587</v>
      </c>
      <c r="AB17">
        <v>120</v>
      </c>
      <c r="AC17">
        <v>872</v>
      </c>
      <c r="AD17">
        <v>213</v>
      </c>
      <c r="AE17">
        <v>382</v>
      </c>
      <c r="AF17">
        <v>27403</v>
      </c>
      <c r="AG17">
        <v>663</v>
      </c>
      <c r="AH17">
        <v>1479</v>
      </c>
      <c r="AI17">
        <v>762</v>
      </c>
      <c r="AJ17">
        <v>1663</v>
      </c>
    </row>
    <row r="18" spans="1:36" ht="12.75">
      <c r="A18" t="s">
        <v>20</v>
      </c>
      <c r="B18">
        <v>41985</v>
      </c>
      <c r="C18">
        <v>684</v>
      </c>
      <c r="D18">
        <v>1206</v>
      </c>
      <c r="E18">
        <v>1716</v>
      </c>
      <c r="F18">
        <v>736</v>
      </c>
      <c r="G18">
        <v>32034</v>
      </c>
      <c r="H18">
        <v>547</v>
      </c>
      <c r="I18">
        <v>734</v>
      </c>
      <c r="J18">
        <v>537</v>
      </c>
      <c r="K18">
        <v>74</v>
      </c>
      <c r="L18">
        <v>34013</v>
      </c>
      <c r="M18">
        <v>688</v>
      </c>
      <c r="N18">
        <v>1229</v>
      </c>
      <c r="O18">
        <v>791</v>
      </c>
      <c r="P18">
        <v>2843</v>
      </c>
      <c r="Q18">
        <v>108691</v>
      </c>
      <c r="R18">
        <v>2762</v>
      </c>
      <c r="S18">
        <v>3289</v>
      </c>
      <c r="T18">
        <v>2143</v>
      </c>
      <c r="U18">
        <v>8911</v>
      </c>
      <c r="V18">
        <v>3633</v>
      </c>
      <c r="W18">
        <v>41</v>
      </c>
      <c r="X18">
        <v>119</v>
      </c>
      <c r="Y18">
        <v>78</v>
      </c>
      <c r="Z18">
        <v>127</v>
      </c>
      <c r="AA18">
        <v>8660</v>
      </c>
      <c r="AB18">
        <v>96</v>
      </c>
      <c r="AC18">
        <v>155</v>
      </c>
      <c r="AD18">
        <v>106</v>
      </c>
      <c r="AE18">
        <v>350</v>
      </c>
      <c r="AF18">
        <v>16438</v>
      </c>
      <c r="AG18">
        <v>403</v>
      </c>
      <c r="AH18">
        <v>471</v>
      </c>
      <c r="AI18">
        <v>252</v>
      </c>
      <c r="AJ18">
        <v>1186</v>
      </c>
    </row>
    <row r="19" spans="1:36" ht="12.75">
      <c r="A19" t="s">
        <v>21</v>
      </c>
      <c r="B19">
        <v>33446</v>
      </c>
      <c r="C19">
        <v>765</v>
      </c>
      <c r="D19">
        <v>2675</v>
      </c>
      <c r="E19">
        <v>3733</v>
      </c>
      <c r="F19">
        <v>1381</v>
      </c>
      <c r="G19">
        <v>25175</v>
      </c>
      <c r="H19">
        <v>681</v>
      </c>
      <c r="I19">
        <v>1766</v>
      </c>
      <c r="J19">
        <v>1205</v>
      </c>
      <c r="K19">
        <v>275</v>
      </c>
      <c r="L19">
        <v>24575</v>
      </c>
      <c r="M19">
        <v>751</v>
      </c>
      <c r="N19">
        <v>2197</v>
      </c>
      <c r="O19">
        <v>1457</v>
      </c>
      <c r="P19">
        <v>2422</v>
      </c>
      <c r="Q19">
        <v>100712</v>
      </c>
      <c r="R19">
        <v>3136</v>
      </c>
      <c r="S19">
        <v>6237</v>
      </c>
      <c r="T19">
        <v>4297</v>
      </c>
      <c r="U19">
        <v>10268</v>
      </c>
      <c r="V19">
        <v>3831</v>
      </c>
      <c r="W19">
        <v>97</v>
      </c>
      <c r="X19">
        <v>385</v>
      </c>
      <c r="Y19">
        <v>152</v>
      </c>
      <c r="Z19">
        <v>143</v>
      </c>
      <c r="AA19">
        <v>5862</v>
      </c>
      <c r="AB19">
        <v>141</v>
      </c>
      <c r="AC19">
        <v>604</v>
      </c>
      <c r="AD19">
        <v>257</v>
      </c>
      <c r="AE19">
        <v>424</v>
      </c>
      <c r="AF19">
        <v>12376</v>
      </c>
      <c r="AG19">
        <v>327</v>
      </c>
      <c r="AH19">
        <v>460</v>
      </c>
      <c r="AI19">
        <v>355</v>
      </c>
      <c r="AJ19">
        <v>716</v>
      </c>
    </row>
    <row r="20" spans="1:36" ht="12.75">
      <c r="A20" t="s">
        <v>22</v>
      </c>
      <c r="B20">
        <v>49876</v>
      </c>
      <c r="C20">
        <v>397</v>
      </c>
      <c r="D20">
        <v>5306</v>
      </c>
      <c r="E20">
        <v>1239</v>
      </c>
      <c r="F20">
        <v>783</v>
      </c>
      <c r="G20">
        <v>32937</v>
      </c>
      <c r="H20">
        <v>239</v>
      </c>
      <c r="I20">
        <v>2902</v>
      </c>
      <c r="J20">
        <v>197</v>
      </c>
      <c r="K20">
        <v>555</v>
      </c>
      <c r="L20">
        <v>28059</v>
      </c>
      <c r="M20">
        <v>331</v>
      </c>
      <c r="N20">
        <v>3156</v>
      </c>
      <c r="O20">
        <v>308</v>
      </c>
      <c r="P20">
        <v>972</v>
      </c>
      <c r="Q20">
        <v>108481</v>
      </c>
      <c r="R20">
        <v>1520</v>
      </c>
      <c r="S20">
        <v>9970</v>
      </c>
      <c r="T20">
        <v>1071</v>
      </c>
      <c r="U20">
        <v>4699</v>
      </c>
      <c r="V20">
        <v>1250</v>
      </c>
      <c r="W20">
        <v>8</v>
      </c>
      <c r="X20">
        <v>137</v>
      </c>
      <c r="Y20">
        <v>13</v>
      </c>
      <c r="Z20">
        <v>13</v>
      </c>
      <c r="AA20">
        <v>5875</v>
      </c>
      <c r="AB20">
        <v>50</v>
      </c>
      <c r="AC20">
        <v>451</v>
      </c>
      <c r="AD20">
        <v>47</v>
      </c>
      <c r="AE20">
        <v>69</v>
      </c>
      <c r="AF20">
        <v>14042</v>
      </c>
      <c r="AG20">
        <v>212</v>
      </c>
      <c r="AH20">
        <v>827</v>
      </c>
      <c r="AI20">
        <v>124</v>
      </c>
      <c r="AJ20">
        <v>438</v>
      </c>
    </row>
    <row r="21" spans="1:36" ht="12.75">
      <c r="A21" t="s">
        <v>23</v>
      </c>
      <c r="B21">
        <v>41833</v>
      </c>
      <c r="C21">
        <v>985</v>
      </c>
      <c r="D21">
        <v>28039</v>
      </c>
      <c r="E21">
        <v>1860</v>
      </c>
      <c r="F21">
        <v>1283</v>
      </c>
      <c r="G21">
        <v>22227</v>
      </c>
      <c r="H21">
        <v>659</v>
      </c>
      <c r="I21">
        <v>14831</v>
      </c>
      <c r="J21">
        <v>503</v>
      </c>
      <c r="K21">
        <v>210</v>
      </c>
      <c r="L21">
        <v>27081</v>
      </c>
      <c r="M21">
        <v>887</v>
      </c>
      <c r="N21">
        <v>14006</v>
      </c>
      <c r="O21">
        <v>973</v>
      </c>
      <c r="P21">
        <v>1771</v>
      </c>
      <c r="Q21">
        <v>90055</v>
      </c>
      <c r="R21">
        <v>3104</v>
      </c>
      <c r="S21">
        <v>41036</v>
      </c>
      <c r="T21">
        <v>3705</v>
      </c>
      <c r="U21">
        <v>8157</v>
      </c>
      <c r="V21">
        <v>1915</v>
      </c>
      <c r="W21">
        <v>37</v>
      </c>
      <c r="X21">
        <v>1804</v>
      </c>
      <c r="Y21">
        <v>57</v>
      </c>
      <c r="Z21">
        <v>47</v>
      </c>
      <c r="AA21">
        <v>3634</v>
      </c>
      <c r="AB21">
        <v>117</v>
      </c>
      <c r="AC21">
        <v>1546</v>
      </c>
      <c r="AD21">
        <v>149</v>
      </c>
      <c r="AE21">
        <v>127</v>
      </c>
      <c r="AF21">
        <v>13312</v>
      </c>
      <c r="AG21">
        <v>454</v>
      </c>
      <c r="AH21">
        <v>4693</v>
      </c>
      <c r="AI21">
        <v>479</v>
      </c>
      <c r="AJ21">
        <v>906</v>
      </c>
    </row>
    <row r="22" spans="1:36" ht="12.75">
      <c r="A22" t="s">
        <v>24</v>
      </c>
      <c r="B22">
        <v>16662</v>
      </c>
      <c r="C22">
        <v>202</v>
      </c>
      <c r="D22">
        <v>158</v>
      </c>
      <c r="E22">
        <v>189</v>
      </c>
      <c r="F22">
        <v>386</v>
      </c>
      <c r="G22">
        <v>11809</v>
      </c>
      <c r="H22">
        <v>128</v>
      </c>
      <c r="I22">
        <v>90</v>
      </c>
      <c r="J22">
        <v>63</v>
      </c>
      <c r="K22">
        <v>58</v>
      </c>
      <c r="L22">
        <v>8287</v>
      </c>
      <c r="M22">
        <v>142</v>
      </c>
      <c r="N22">
        <v>92</v>
      </c>
      <c r="O22">
        <v>85</v>
      </c>
      <c r="P22">
        <v>625</v>
      </c>
      <c r="Q22">
        <v>35327</v>
      </c>
      <c r="R22">
        <v>533</v>
      </c>
      <c r="S22">
        <v>339</v>
      </c>
      <c r="T22">
        <v>271</v>
      </c>
      <c r="U22">
        <v>5027</v>
      </c>
      <c r="V22">
        <v>296</v>
      </c>
      <c r="W22">
        <v>1</v>
      </c>
      <c r="X22">
        <v>1</v>
      </c>
      <c r="Y22">
        <v>0</v>
      </c>
      <c r="Z22">
        <v>26</v>
      </c>
      <c r="AA22">
        <v>1928</v>
      </c>
      <c r="AB22">
        <v>11</v>
      </c>
      <c r="AC22">
        <v>17</v>
      </c>
      <c r="AD22">
        <v>11</v>
      </c>
      <c r="AE22">
        <v>241</v>
      </c>
      <c r="AF22">
        <v>4895</v>
      </c>
      <c r="AG22">
        <v>95</v>
      </c>
      <c r="AH22">
        <v>49</v>
      </c>
      <c r="AI22">
        <v>65</v>
      </c>
      <c r="AJ22">
        <v>568</v>
      </c>
    </row>
    <row r="23" spans="1:36" ht="12.75">
      <c r="A23" t="s">
        <v>25</v>
      </c>
      <c r="B23">
        <v>38239</v>
      </c>
      <c r="C23">
        <v>2946</v>
      </c>
      <c r="D23">
        <v>21821</v>
      </c>
      <c r="E23">
        <v>3972</v>
      </c>
      <c r="F23">
        <v>1769</v>
      </c>
      <c r="G23">
        <v>28422</v>
      </c>
      <c r="H23">
        <v>2566</v>
      </c>
      <c r="I23">
        <v>15252</v>
      </c>
      <c r="J23">
        <v>1489</v>
      </c>
      <c r="K23">
        <v>120</v>
      </c>
      <c r="L23">
        <v>21731</v>
      </c>
      <c r="M23">
        <v>2128</v>
      </c>
      <c r="N23">
        <v>9393</v>
      </c>
      <c r="O23">
        <v>1118</v>
      </c>
      <c r="P23">
        <v>2330</v>
      </c>
      <c r="Q23">
        <v>110245</v>
      </c>
      <c r="R23">
        <v>12047</v>
      </c>
      <c r="S23">
        <v>49139</v>
      </c>
      <c r="T23">
        <v>6440</v>
      </c>
      <c r="U23">
        <v>11553</v>
      </c>
      <c r="V23">
        <v>1123</v>
      </c>
      <c r="W23">
        <v>58</v>
      </c>
      <c r="X23">
        <v>389</v>
      </c>
      <c r="Y23">
        <v>44</v>
      </c>
      <c r="Z23">
        <v>77</v>
      </c>
      <c r="AA23">
        <v>5177</v>
      </c>
      <c r="AB23">
        <v>263</v>
      </c>
      <c r="AC23">
        <v>1488</v>
      </c>
      <c r="AD23">
        <v>193</v>
      </c>
      <c r="AE23">
        <v>317</v>
      </c>
      <c r="AF23">
        <v>14266</v>
      </c>
      <c r="AG23">
        <v>1474</v>
      </c>
      <c r="AH23">
        <v>4418</v>
      </c>
      <c r="AI23">
        <v>652</v>
      </c>
      <c r="AJ23">
        <v>1279</v>
      </c>
    </row>
    <row r="24" spans="1:36" ht="12.75">
      <c r="A24" t="s">
        <v>26</v>
      </c>
      <c r="B24">
        <v>63304</v>
      </c>
      <c r="C24">
        <v>4477</v>
      </c>
      <c r="D24">
        <v>5329</v>
      </c>
      <c r="E24">
        <v>8553</v>
      </c>
      <c r="F24">
        <v>3797</v>
      </c>
      <c r="G24">
        <v>42982</v>
      </c>
      <c r="H24">
        <v>2322</v>
      </c>
      <c r="I24">
        <v>4030</v>
      </c>
      <c r="J24">
        <v>3505</v>
      </c>
      <c r="K24">
        <v>111</v>
      </c>
      <c r="L24">
        <v>43105</v>
      </c>
      <c r="M24">
        <v>4004</v>
      </c>
      <c r="N24">
        <v>3853</v>
      </c>
      <c r="O24">
        <v>3869</v>
      </c>
      <c r="P24">
        <v>8685</v>
      </c>
      <c r="Q24">
        <v>160587</v>
      </c>
      <c r="R24">
        <v>13860</v>
      </c>
      <c r="S24">
        <v>14649</v>
      </c>
      <c r="T24">
        <v>11749</v>
      </c>
      <c r="U24">
        <v>47492</v>
      </c>
      <c r="V24">
        <v>1602</v>
      </c>
      <c r="W24">
        <v>88</v>
      </c>
      <c r="X24">
        <v>205</v>
      </c>
      <c r="Y24">
        <v>141</v>
      </c>
      <c r="Z24">
        <v>319</v>
      </c>
      <c r="AA24">
        <v>8157</v>
      </c>
      <c r="AB24">
        <v>341</v>
      </c>
      <c r="AC24">
        <v>813</v>
      </c>
      <c r="AD24">
        <v>422</v>
      </c>
      <c r="AE24">
        <v>947</v>
      </c>
      <c r="AF24">
        <v>29568</v>
      </c>
      <c r="AG24">
        <v>3081</v>
      </c>
      <c r="AH24">
        <v>1893</v>
      </c>
      <c r="AI24">
        <v>1682</v>
      </c>
      <c r="AJ24">
        <v>6084</v>
      </c>
    </row>
    <row r="25" spans="1:36" ht="12.75">
      <c r="A25" t="s">
        <v>27</v>
      </c>
      <c r="B25">
        <v>108814</v>
      </c>
      <c r="C25">
        <v>2811</v>
      </c>
      <c r="D25">
        <v>21405</v>
      </c>
      <c r="E25">
        <v>6348</v>
      </c>
      <c r="F25">
        <v>4177</v>
      </c>
      <c r="G25">
        <v>79643</v>
      </c>
      <c r="H25">
        <v>1894</v>
      </c>
      <c r="I25">
        <v>5718</v>
      </c>
      <c r="J25">
        <v>1890</v>
      </c>
      <c r="K25">
        <v>841</v>
      </c>
      <c r="L25">
        <v>65029</v>
      </c>
      <c r="M25">
        <v>2451</v>
      </c>
      <c r="N25">
        <v>9850</v>
      </c>
      <c r="O25">
        <v>2129</v>
      </c>
      <c r="P25">
        <v>5472</v>
      </c>
      <c r="Q25">
        <v>300478</v>
      </c>
      <c r="R25">
        <v>10743</v>
      </c>
      <c r="S25">
        <v>42482</v>
      </c>
      <c r="T25">
        <v>8614</v>
      </c>
      <c r="U25">
        <v>33894</v>
      </c>
      <c r="V25">
        <v>3242</v>
      </c>
      <c r="W25">
        <v>91</v>
      </c>
      <c r="X25">
        <v>257</v>
      </c>
      <c r="Y25">
        <v>83</v>
      </c>
      <c r="Z25">
        <v>346</v>
      </c>
      <c r="AA25">
        <v>15411</v>
      </c>
      <c r="AB25">
        <v>308</v>
      </c>
      <c r="AC25">
        <v>1762</v>
      </c>
      <c r="AD25">
        <v>344</v>
      </c>
      <c r="AE25">
        <v>1026</v>
      </c>
      <c r="AF25">
        <v>36256</v>
      </c>
      <c r="AG25">
        <v>1655</v>
      </c>
      <c r="AH25">
        <v>3718</v>
      </c>
      <c r="AI25">
        <v>892</v>
      </c>
      <c r="AJ25">
        <v>3233</v>
      </c>
    </row>
    <row r="26" spans="1:36" ht="12.75">
      <c r="A26" t="s">
        <v>28</v>
      </c>
      <c r="B26">
        <v>63465</v>
      </c>
      <c r="C26">
        <v>2955</v>
      </c>
      <c r="D26">
        <v>2910</v>
      </c>
      <c r="E26">
        <v>2864</v>
      </c>
      <c r="F26">
        <v>2528</v>
      </c>
      <c r="G26">
        <v>51895</v>
      </c>
      <c r="H26">
        <v>2280</v>
      </c>
      <c r="I26">
        <v>1683</v>
      </c>
      <c r="J26">
        <v>885</v>
      </c>
      <c r="K26">
        <v>629</v>
      </c>
      <c r="L26">
        <v>44110</v>
      </c>
      <c r="M26">
        <v>2088</v>
      </c>
      <c r="N26">
        <v>2599</v>
      </c>
      <c r="O26">
        <v>864</v>
      </c>
      <c r="P26">
        <v>13227</v>
      </c>
      <c r="Q26">
        <v>144855</v>
      </c>
      <c r="R26">
        <v>6030</v>
      </c>
      <c r="S26">
        <v>6056</v>
      </c>
      <c r="T26">
        <v>2344</v>
      </c>
      <c r="U26">
        <v>29656</v>
      </c>
      <c r="V26">
        <v>7949</v>
      </c>
      <c r="W26">
        <v>479</v>
      </c>
      <c r="X26">
        <v>630</v>
      </c>
      <c r="Y26">
        <v>152</v>
      </c>
      <c r="Z26">
        <v>1079</v>
      </c>
      <c r="AA26">
        <v>9374</v>
      </c>
      <c r="AB26">
        <v>293</v>
      </c>
      <c r="AC26">
        <v>300</v>
      </c>
      <c r="AD26">
        <v>122</v>
      </c>
      <c r="AE26">
        <v>941</v>
      </c>
      <c r="AF26">
        <v>19958</v>
      </c>
      <c r="AG26">
        <v>871</v>
      </c>
      <c r="AH26">
        <v>418</v>
      </c>
      <c r="AI26">
        <v>267</v>
      </c>
      <c r="AJ26">
        <v>1661</v>
      </c>
    </row>
    <row r="27" spans="1:36" ht="12.75">
      <c r="A27" t="s">
        <v>29</v>
      </c>
      <c r="B27">
        <v>24839</v>
      </c>
      <c r="C27">
        <v>294</v>
      </c>
      <c r="D27">
        <v>20783</v>
      </c>
      <c r="E27">
        <v>814</v>
      </c>
      <c r="F27">
        <v>565</v>
      </c>
      <c r="G27">
        <v>12681</v>
      </c>
      <c r="H27">
        <v>152</v>
      </c>
      <c r="I27">
        <v>11322</v>
      </c>
      <c r="J27">
        <v>55</v>
      </c>
      <c r="K27">
        <v>22</v>
      </c>
      <c r="L27">
        <v>18011</v>
      </c>
      <c r="M27">
        <v>155</v>
      </c>
      <c r="N27">
        <v>11422</v>
      </c>
      <c r="O27">
        <v>136</v>
      </c>
      <c r="P27">
        <v>632</v>
      </c>
      <c r="Q27">
        <v>57667</v>
      </c>
      <c r="R27">
        <v>643</v>
      </c>
      <c r="S27">
        <v>32450</v>
      </c>
      <c r="T27">
        <v>502</v>
      </c>
      <c r="U27">
        <v>1681</v>
      </c>
      <c r="V27">
        <v>914</v>
      </c>
      <c r="W27">
        <v>9</v>
      </c>
      <c r="X27">
        <v>913</v>
      </c>
      <c r="Y27">
        <v>3</v>
      </c>
      <c r="Z27">
        <v>17</v>
      </c>
      <c r="AA27">
        <v>4517</v>
      </c>
      <c r="AB27">
        <v>35</v>
      </c>
      <c r="AC27">
        <v>2082</v>
      </c>
      <c r="AD27">
        <v>42</v>
      </c>
      <c r="AE27">
        <v>88</v>
      </c>
      <c r="AF27">
        <v>7617</v>
      </c>
      <c r="AG27">
        <v>107</v>
      </c>
      <c r="AH27">
        <v>2986</v>
      </c>
      <c r="AI27">
        <v>75</v>
      </c>
      <c r="AJ27">
        <v>203</v>
      </c>
    </row>
    <row r="28" spans="1:36" ht="12.75">
      <c r="A28" t="s">
        <v>30</v>
      </c>
      <c r="B28">
        <v>66615</v>
      </c>
      <c r="C28">
        <v>951</v>
      </c>
      <c r="D28">
        <v>10507</v>
      </c>
      <c r="E28">
        <v>2437</v>
      </c>
      <c r="F28">
        <v>1966</v>
      </c>
      <c r="G28">
        <v>44569</v>
      </c>
      <c r="H28">
        <v>829</v>
      </c>
      <c r="I28">
        <v>6683</v>
      </c>
      <c r="J28">
        <v>643</v>
      </c>
      <c r="K28">
        <v>124</v>
      </c>
      <c r="L28">
        <v>39642</v>
      </c>
      <c r="M28">
        <v>998</v>
      </c>
      <c r="N28">
        <v>4793</v>
      </c>
      <c r="O28">
        <v>884</v>
      </c>
      <c r="P28">
        <v>2322</v>
      </c>
      <c r="Q28">
        <v>174945</v>
      </c>
      <c r="R28">
        <v>4598</v>
      </c>
      <c r="S28">
        <v>20681</v>
      </c>
      <c r="T28">
        <v>4431</v>
      </c>
      <c r="U28">
        <v>13508</v>
      </c>
      <c r="V28">
        <v>3512</v>
      </c>
      <c r="W28">
        <v>47</v>
      </c>
      <c r="X28">
        <v>476</v>
      </c>
      <c r="Y28">
        <v>34</v>
      </c>
      <c r="Z28">
        <v>78</v>
      </c>
      <c r="AA28">
        <v>8939</v>
      </c>
      <c r="AB28">
        <v>120</v>
      </c>
      <c r="AC28">
        <v>1073</v>
      </c>
      <c r="AD28">
        <v>198</v>
      </c>
      <c r="AE28">
        <v>273</v>
      </c>
      <c r="AF28">
        <v>24474</v>
      </c>
      <c r="AG28">
        <v>765</v>
      </c>
      <c r="AH28">
        <v>2040</v>
      </c>
      <c r="AI28">
        <v>736</v>
      </c>
      <c r="AJ28">
        <v>2020</v>
      </c>
    </row>
    <row r="29" spans="1:36" ht="12.75">
      <c r="A29" t="s">
        <v>31</v>
      </c>
      <c r="B29">
        <v>12160</v>
      </c>
      <c r="C29">
        <v>74</v>
      </c>
      <c r="D29">
        <v>52</v>
      </c>
      <c r="E29">
        <v>416</v>
      </c>
      <c r="F29">
        <v>1441</v>
      </c>
      <c r="G29">
        <v>9983</v>
      </c>
      <c r="H29">
        <v>82</v>
      </c>
      <c r="I29">
        <v>23</v>
      </c>
      <c r="J29">
        <v>134</v>
      </c>
      <c r="K29">
        <v>681</v>
      </c>
      <c r="L29">
        <v>6440</v>
      </c>
      <c r="M29">
        <v>64</v>
      </c>
      <c r="N29">
        <v>40</v>
      </c>
      <c r="O29">
        <v>155</v>
      </c>
      <c r="P29">
        <v>1047</v>
      </c>
      <c r="Q29">
        <v>24072</v>
      </c>
      <c r="R29">
        <v>236</v>
      </c>
      <c r="S29">
        <v>126</v>
      </c>
      <c r="T29">
        <v>395</v>
      </c>
      <c r="U29">
        <v>5434</v>
      </c>
      <c r="V29">
        <v>237</v>
      </c>
      <c r="W29">
        <v>0</v>
      </c>
      <c r="X29">
        <v>0</v>
      </c>
      <c r="Y29">
        <v>4</v>
      </c>
      <c r="Z29">
        <v>99</v>
      </c>
      <c r="AA29">
        <v>1185</v>
      </c>
      <c r="AB29">
        <v>8</v>
      </c>
      <c r="AC29">
        <v>4</v>
      </c>
      <c r="AD29">
        <v>17</v>
      </c>
      <c r="AE29">
        <v>348</v>
      </c>
      <c r="AF29">
        <v>4315</v>
      </c>
      <c r="AG29">
        <v>46</v>
      </c>
      <c r="AH29">
        <v>31</v>
      </c>
      <c r="AI29">
        <v>175</v>
      </c>
      <c r="AJ29">
        <v>604</v>
      </c>
    </row>
    <row r="30" spans="1:36" ht="12.75">
      <c r="A30" t="s">
        <v>32</v>
      </c>
      <c r="B30">
        <v>22687</v>
      </c>
      <c r="C30">
        <v>345</v>
      </c>
      <c r="D30">
        <v>1252</v>
      </c>
      <c r="E30">
        <v>1818</v>
      </c>
      <c r="F30">
        <v>617</v>
      </c>
      <c r="G30">
        <v>18215</v>
      </c>
      <c r="H30">
        <v>327</v>
      </c>
      <c r="I30">
        <v>808</v>
      </c>
      <c r="J30">
        <v>673</v>
      </c>
      <c r="K30">
        <v>126</v>
      </c>
      <c r="L30">
        <v>7310</v>
      </c>
      <c r="M30">
        <v>157</v>
      </c>
      <c r="N30">
        <v>255</v>
      </c>
      <c r="O30">
        <v>191</v>
      </c>
      <c r="P30">
        <v>473</v>
      </c>
      <c r="Q30">
        <v>31059</v>
      </c>
      <c r="R30">
        <v>596</v>
      </c>
      <c r="S30">
        <v>1155</v>
      </c>
      <c r="T30">
        <v>660</v>
      </c>
      <c r="U30">
        <v>2607</v>
      </c>
      <c r="V30">
        <v>1774</v>
      </c>
      <c r="W30">
        <v>26</v>
      </c>
      <c r="X30">
        <v>151</v>
      </c>
      <c r="Y30">
        <v>51</v>
      </c>
      <c r="Z30">
        <v>37</v>
      </c>
      <c r="AA30">
        <v>3583</v>
      </c>
      <c r="AB30">
        <v>56</v>
      </c>
      <c r="AC30">
        <v>111</v>
      </c>
      <c r="AD30">
        <v>78</v>
      </c>
      <c r="AE30">
        <v>65</v>
      </c>
      <c r="AF30">
        <v>9528</v>
      </c>
      <c r="AG30">
        <v>249</v>
      </c>
      <c r="AH30">
        <v>289</v>
      </c>
      <c r="AI30">
        <v>184</v>
      </c>
      <c r="AJ30">
        <v>497</v>
      </c>
    </row>
    <row r="31" spans="1:36" ht="12.75">
      <c r="A31" t="s">
        <v>33</v>
      </c>
      <c r="B31">
        <v>14065</v>
      </c>
      <c r="C31">
        <v>1072</v>
      </c>
      <c r="D31">
        <v>1860</v>
      </c>
      <c r="E31">
        <v>6724</v>
      </c>
      <c r="F31">
        <v>1237</v>
      </c>
      <c r="G31">
        <v>10299</v>
      </c>
      <c r="H31">
        <v>920</v>
      </c>
      <c r="I31">
        <v>1265</v>
      </c>
      <c r="J31">
        <v>1863</v>
      </c>
      <c r="K31">
        <v>204</v>
      </c>
      <c r="L31">
        <v>6218</v>
      </c>
      <c r="M31">
        <v>886</v>
      </c>
      <c r="N31">
        <v>1001</v>
      </c>
      <c r="O31">
        <v>1219</v>
      </c>
      <c r="P31">
        <v>836</v>
      </c>
      <c r="Q31">
        <v>43705</v>
      </c>
      <c r="R31">
        <v>5486</v>
      </c>
      <c r="S31">
        <v>4256</v>
      </c>
      <c r="T31">
        <v>7126</v>
      </c>
      <c r="U31">
        <v>7913</v>
      </c>
      <c r="V31">
        <v>343</v>
      </c>
      <c r="W31">
        <v>57</v>
      </c>
      <c r="X31">
        <v>125</v>
      </c>
      <c r="Y31">
        <v>101</v>
      </c>
      <c r="Z31">
        <v>160</v>
      </c>
      <c r="AA31">
        <v>1396</v>
      </c>
      <c r="AB31">
        <v>143</v>
      </c>
      <c r="AC31">
        <v>123</v>
      </c>
      <c r="AD31">
        <v>150</v>
      </c>
      <c r="AE31">
        <v>176</v>
      </c>
      <c r="AF31">
        <v>2874</v>
      </c>
      <c r="AG31">
        <v>305</v>
      </c>
      <c r="AH31">
        <v>210</v>
      </c>
      <c r="AI31">
        <v>286</v>
      </c>
      <c r="AJ31">
        <v>570</v>
      </c>
    </row>
    <row r="32" spans="1:36" ht="12.75">
      <c r="A32" t="s">
        <v>34</v>
      </c>
      <c r="B32">
        <v>16058</v>
      </c>
      <c r="C32">
        <v>238</v>
      </c>
      <c r="D32">
        <v>193</v>
      </c>
      <c r="E32">
        <v>410</v>
      </c>
      <c r="F32">
        <v>299</v>
      </c>
      <c r="G32" s="2">
        <f>12224/12621*11829</f>
        <v>11456.912764440218</v>
      </c>
      <c r="H32" s="2">
        <f>155/12621*11829</f>
        <v>145.27335393391965</v>
      </c>
      <c r="I32" s="2">
        <f>91/12621*11829</f>
        <v>85.28951747088186</v>
      </c>
      <c r="J32" s="2">
        <f>131/12621*11829</f>
        <v>122.77941526028049</v>
      </c>
      <c r="K32" s="2">
        <f>20/12621*11829</f>
        <v>18.744948894699313</v>
      </c>
      <c r="L32">
        <v>10609</v>
      </c>
      <c r="M32">
        <v>226</v>
      </c>
      <c r="N32">
        <v>180</v>
      </c>
      <c r="O32">
        <v>213</v>
      </c>
      <c r="P32">
        <v>1915</v>
      </c>
      <c r="Q32">
        <v>29303</v>
      </c>
      <c r="R32">
        <v>673</v>
      </c>
      <c r="S32">
        <v>510</v>
      </c>
      <c r="T32">
        <v>558</v>
      </c>
      <c r="U32">
        <v>7803</v>
      </c>
      <c r="V32">
        <v>505</v>
      </c>
      <c r="W32">
        <v>2</v>
      </c>
      <c r="X32">
        <v>2</v>
      </c>
      <c r="Y32">
        <v>4</v>
      </c>
      <c r="Z32">
        <v>74</v>
      </c>
      <c r="AA32">
        <v>2373</v>
      </c>
      <c r="AB32">
        <v>18</v>
      </c>
      <c r="AC32">
        <v>40</v>
      </c>
      <c r="AD32">
        <v>26</v>
      </c>
      <c r="AE32">
        <v>581</v>
      </c>
      <c r="AF32">
        <v>6509</v>
      </c>
      <c r="AG32">
        <v>167</v>
      </c>
      <c r="AH32">
        <v>107</v>
      </c>
      <c r="AI32">
        <v>123</v>
      </c>
      <c r="AJ32">
        <v>870</v>
      </c>
    </row>
    <row r="33" spans="1:36" ht="12.75">
      <c r="A33" t="s">
        <v>35</v>
      </c>
      <c r="B33">
        <v>57704</v>
      </c>
      <c r="C33">
        <v>5951</v>
      </c>
      <c r="D33">
        <v>16122</v>
      </c>
      <c r="E33">
        <v>18993</v>
      </c>
      <c r="F33">
        <v>2597</v>
      </c>
      <c r="G33">
        <v>49309</v>
      </c>
      <c r="H33">
        <v>5198</v>
      </c>
      <c r="I33">
        <v>11102</v>
      </c>
      <c r="J33">
        <v>8607</v>
      </c>
      <c r="K33">
        <v>207</v>
      </c>
      <c r="L33">
        <v>27999</v>
      </c>
      <c r="M33">
        <v>3950</v>
      </c>
      <c r="N33">
        <v>7182</v>
      </c>
      <c r="O33">
        <v>7178</v>
      </c>
      <c r="P33">
        <v>5924</v>
      </c>
      <c r="Q33">
        <v>135920</v>
      </c>
      <c r="R33">
        <v>16693</v>
      </c>
      <c r="S33">
        <v>29089</v>
      </c>
      <c r="T33">
        <v>25536</v>
      </c>
      <c r="U33">
        <v>25314</v>
      </c>
      <c r="V33">
        <v>545</v>
      </c>
      <c r="W33">
        <v>56</v>
      </c>
      <c r="X33">
        <v>208</v>
      </c>
      <c r="Y33">
        <v>134</v>
      </c>
      <c r="Z33">
        <v>110</v>
      </c>
      <c r="AA33">
        <v>7904</v>
      </c>
      <c r="AB33">
        <v>562</v>
      </c>
      <c r="AC33">
        <v>1495</v>
      </c>
      <c r="AD33">
        <v>1205</v>
      </c>
      <c r="AE33">
        <v>934</v>
      </c>
      <c r="AF33">
        <v>17699</v>
      </c>
      <c r="AG33">
        <v>2267</v>
      </c>
      <c r="AH33">
        <v>2384</v>
      </c>
      <c r="AI33">
        <v>2238</v>
      </c>
      <c r="AJ33">
        <v>2351</v>
      </c>
    </row>
    <row r="34" spans="1:36" ht="12.75">
      <c r="A34" t="s">
        <v>36</v>
      </c>
      <c r="B34">
        <v>10063</v>
      </c>
      <c r="C34">
        <v>252</v>
      </c>
      <c r="D34">
        <v>518</v>
      </c>
      <c r="E34">
        <v>14040</v>
      </c>
      <c r="F34">
        <v>3639</v>
      </c>
      <c r="G34">
        <v>7959</v>
      </c>
      <c r="H34">
        <v>207</v>
      </c>
      <c r="I34">
        <v>416</v>
      </c>
      <c r="J34">
        <v>7591</v>
      </c>
      <c r="K34">
        <v>1858</v>
      </c>
      <c r="L34">
        <v>5129</v>
      </c>
      <c r="M34">
        <v>226</v>
      </c>
      <c r="N34">
        <v>474</v>
      </c>
      <c r="O34">
        <v>5764</v>
      </c>
      <c r="P34">
        <v>3438</v>
      </c>
      <c r="Q34">
        <v>31233</v>
      </c>
      <c r="R34">
        <v>1577</v>
      </c>
      <c r="S34">
        <v>1980</v>
      </c>
      <c r="T34">
        <v>28532</v>
      </c>
      <c r="U34">
        <v>17549</v>
      </c>
      <c r="V34">
        <v>578</v>
      </c>
      <c r="W34">
        <v>24</v>
      </c>
      <c r="X34">
        <v>32</v>
      </c>
      <c r="Y34">
        <v>593</v>
      </c>
      <c r="Z34">
        <v>574</v>
      </c>
      <c r="AA34">
        <v>1846</v>
      </c>
      <c r="AB34">
        <v>74</v>
      </c>
      <c r="AC34">
        <v>90</v>
      </c>
      <c r="AD34">
        <v>1296</v>
      </c>
      <c r="AE34">
        <v>477</v>
      </c>
      <c r="AF34">
        <v>3866</v>
      </c>
      <c r="AG34">
        <v>132</v>
      </c>
      <c r="AH34">
        <v>168</v>
      </c>
      <c r="AI34">
        <v>2122</v>
      </c>
      <c r="AJ34">
        <v>439</v>
      </c>
    </row>
    <row r="35" spans="1:36" ht="12.75">
      <c r="A35" t="s">
        <v>37</v>
      </c>
      <c r="B35">
        <v>141658</v>
      </c>
      <c r="C35">
        <v>14650</v>
      </c>
      <c r="D35">
        <v>44200</v>
      </c>
      <c r="E35">
        <v>49018</v>
      </c>
      <c r="F35">
        <v>7896</v>
      </c>
      <c r="G35">
        <v>94783</v>
      </c>
      <c r="H35">
        <v>9859</v>
      </c>
      <c r="I35">
        <v>20798</v>
      </c>
      <c r="J35">
        <v>15853</v>
      </c>
      <c r="K35">
        <v>438</v>
      </c>
      <c r="L35">
        <v>97674</v>
      </c>
      <c r="M35">
        <v>10809</v>
      </c>
      <c r="N35">
        <v>21536</v>
      </c>
      <c r="O35">
        <v>18539</v>
      </c>
      <c r="P35">
        <v>16104</v>
      </c>
      <c r="Q35">
        <v>378503</v>
      </c>
      <c r="R35">
        <v>44137</v>
      </c>
      <c r="S35">
        <v>92690</v>
      </c>
      <c r="T35">
        <v>71267</v>
      </c>
      <c r="U35">
        <v>77484</v>
      </c>
      <c r="V35">
        <v>3444</v>
      </c>
      <c r="W35">
        <v>108</v>
      </c>
      <c r="X35">
        <v>1032</v>
      </c>
      <c r="Y35">
        <v>523</v>
      </c>
      <c r="Z35">
        <v>662</v>
      </c>
      <c r="AA35">
        <v>31678</v>
      </c>
      <c r="AB35">
        <v>2028</v>
      </c>
      <c r="AC35">
        <v>7247</v>
      </c>
      <c r="AD35">
        <v>5323</v>
      </c>
      <c r="AE35">
        <v>3988</v>
      </c>
      <c r="AF35">
        <v>61539</v>
      </c>
      <c r="AG35">
        <v>7064</v>
      </c>
      <c r="AH35">
        <v>9824</v>
      </c>
      <c r="AI35">
        <v>7071</v>
      </c>
      <c r="AJ35">
        <v>10060</v>
      </c>
    </row>
    <row r="36" spans="1:36" ht="12.75">
      <c r="A36" t="s">
        <v>38</v>
      </c>
      <c r="B36">
        <v>68349</v>
      </c>
      <c r="C36">
        <v>1851</v>
      </c>
      <c r="D36">
        <v>27982</v>
      </c>
      <c r="E36">
        <v>8587</v>
      </c>
      <c r="F36">
        <v>3033</v>
      </c>
      <c r="G36">
        <v>42445</v>
      </c>
      <c r="H36">
        <v>1313</v>
      </c>
      <c r="I36">
        <v>16592</v>
      </c>
      <c r="J36">
        <v>1061</v>
      </c>
      <c r="K36">
        <v>729</v>
      </c>
      <c r="L36">
        <v>47264</v>
      </c>
      <c r="M36">
        <v>1429</v>
      </c>
      <c r="N36">
        <v>15920</v>
      </c>
      <c r="O36">
        <v>1404</v>
      </c>
      <c r="P36">
        <v>2582</v>
      </c>
      <c r="Q36">
        <v>200155</v>
      </c>
      <c r="R36">
        <v>5854</v>
      </c>
      <c r="S36">
        <v>65897</v>
      </c>
      <c r="T36">
        <v>5016</v>
      </c>
      <c r="U36">
        <v>10536</v>
      </c>
      <c r="V36">
        <v>6763</v>
      </c>
      <c r="W36">
        <v>103</v>
      </c>
      <c r="X36">
        <v>2886</v>
      </c>
      <c r="Y36">
        <v>172</v>
      </c>
      <c r="Z36">
        <v>228</v>
      </c>
      <c r="AA36">
        <v>10552</v>
      </c>
      <c r="AB36">
        <v>177</v>
      </c>
      <c r="AC36">
        <v>2278</v>
      </c>
      <c r="AD36">
        <v>210</v>
      </c>
      <c r="AE36">
        <v>288</v>
      </c>
      <c r="AF36">
        <v>26388</v>
      </c>
      <c r="AG36">
        <v>923</v>
      </c>
      <c r="AH36">
        <v>6411</v>
      </c>
      <c r="AI36">
        <v>492</v>
      </c>
      <c r="AJ36">
        <v>1043</v>
      </c>
    </row>
    <row r="37" spans="1:36" ht="12.75">
      <c r="A37" t="s">
        <v>39</v>
      </c>
      <c r="B37">
        <v>9855</v>
      </c>
      <c r="C37">
        <v>47</v>
      </c>
      <c r="D37">
        <v>91</v>
      </c>
      <c r="E37">
        <v>174</v>
      </c>
      <c r="F37">
        <v>762</v>
      </c>
      <c r="G37">
        <v>8040</v>
      </c>
      <c r="H37">
        <v>52</v>
      </c>
      <c r="I37">
        <v>58</v>
      </c>
      <c r="J37">
        <v>68</v>
      </c>
      <c r="K37">
        <v>388</v>
      </c>
      <c r="L37">
        <v>8045</v>
      </c>
      <c r="M37">
        <v>60</v>
      </c>
      <c r="N37">
        <v>68</v>
      </c>
      <c r="O37">
        <v>52</v>
      </c>
      <c r="P37">
        <v>593</v>
      </c>
      <c r="Q37">
        <v>25290</v>
      </c>
      <c r="R37">
        <v>223</v>
      </c>
      <c r="S37">
        <v>291</v>
      </c>
      <c r="T37">
        <v>219</v>
      </c>
      <c r="U37">
        <v>1947</v>
      </c>
      <c r="V37">
        <v>396</v>
      </c>
      <c r="W37">
        <v>0</v>
      </c>
      <c r="X37">
        <v>0</v>
      </c>
      <c r="Y37">
        <v>1</v>
      </c>
      <c r="Z37">
        <v>145</v>
      </c>
      <c r="AA37">
        <v>1804</v>
      </c>
      <c r="AB37">
        <v>5</v>
      </c>
      <c r="AC37">
        <v>27</v>
      </c>
      <c r="AD37">
        <v>6</v>
      </c>
      <c r="AE37">
        <v>209</v>
      </c>
      <c r="AF37">
        <v>4538</v>
      </c>
      <c r="AG37">
        <v>38</v>
      </c>
      <c r="AH37">
        <v>26</v>
      </c>
      <c r="AI37">
        <v>31</v>
      </c>
      <c r="AJ37">
        <v>244</v>
      </c>
    </row>
    <row r="38" spans="1:36" ht="12.75">
      <c r="A38" t="s">
        <v>40</v>
      </c>
      <c r="B38">
        <v>133132</v>
      </c>
      <c r="C38">
        <v>1847</v>
      </c>
      <c r="D38">
        <v>20553</v>
      </c>
      <c r="E38">
        <v>4306</v>
      </c>
      <c r="F38">
        <v>3052</v>
      </c>
      <c r="G38">
        <v>98213</v>
      </c>
      <c r="H38">
        <v>1444</v>
      </c>
      <c r="I38">
        <v>11253</v>
      </c>
      <c r="J38">
        <v>656</v>
      </c>
      <c r="K38">
        <v>102</v>
      </c>
      <c r="L38">
        <v>78802</v>
      </c>
      <c r="M38">
        <v>1604</v>
      </c>
      <c r="N38">
        <v>10073</v>
      </c>
      <c r="O38">
        <v>1776</v>
      </c>
      <c r="P38">
        <v>5375</v>
      </c>
      <c r="Q38">
        <v>301364</v>
      </c>
      <c r="R38">
        <v>7056</v>
      </c>
      <c r="S38">
        <v>38520</v>
      </c>
      <c r="T38">
        <v>5749</v>
      </c>
      <c r="U38">
        <v>18829</v>
      </c>
      <c r="V38">
        <v>3360</v>
      </c>
      <c r="W38">
        <v>42</v>
      </c>
      <c r="X38">
        <v>730</v>
      </c>
      <c r="Y38">
        <v>77</v>
      </c>
      <c r="Z38">
        <v>390</v>
      </c>
      <c r="AA38">
        <v>16459</v>
      </c>
      <c r="AB38">
        <v>210</v>
      </c>
      <c r="AC38">
        <v>1863</v>
      </c>
      <c r="AD38">
        <v>241</v>
      </c>
      <c r="AE38">
        <v>620</v>
      </c>
      <c r="AF38">
        <v>42144</v>
      </c>
      <c r="AG38">
        <v>1238</v>
      </c>
      <c r="AH38">
        <v>3199</v>
      </c>
      <c r="AI38">
        <v>675</v>
      </c>
      <c r="AJ38">
        <v>2593</v>
      </c>
    </row>
    <row r="39" spans="1:36" ht="12.75">
      <c r="A39" t="s">
        <v>41</v>
      </c>
      <c r="B39">
        <v>36577</v>
      </c>
      <c r="C39">
        <v>726</v>
      </c>
      <c r="D39">
        <v>5031</v>
      </c>
      <c r="E39">
        <v>3963</v>
      </c>
      <c r="F39">
        <v>8024</v>
      </c>
      <c r="G39">
        <v>26951</v>
      </c>
      <c r="H39">
        <v>657</v>
      </c>
      <c r="I39">
        <v>3132</v>
      </c>
      <c r="J39">
        <v>1260</v>
      </c>
      <c r="K39">
        <v>5646</v>
      </c>
      <c r="L39">
        <v>23615</v>
      </c>
      <c r="M39">
        <v>801</v>
      </c>
      <c r="N39">
        <v>3317</v>
      </c>
      <c r="O39">
        <v>1319</v>
      </c>
      <c r="P39">
        <v>4120</v>
      </c>
      <c r="Q39">
        <v>85650</v>
      </c>
      <c r="R39">
        <v>3045</v>
      </c>
      <c r="S39">
        <v>9455</v>
      </c>
      <c r="T39">
        <v>3542</v>
      </c>
      <c r="U39">
        <v>14670</v>
      </c>
      <c r="V39">
        <v>752</v>
      </c>
      <c r="W39">
        <v>11</v>
      </c>
      <c r="X39">
        <v>87</v>
      </c>
      <c r="Y39">
        <v>35</v>
      </c>
      <c r="Z39">
        <v>78</v>
      </c>
      <c r="AA39">
        <v>4968</v>
      </c>
      <c r="AB39">
        <v>116</v>
      </c>
      <c r="AC39">
        <v>407</v>
      </c>
      <c r="AD39">
        <v>161</v>
      </c>
      <c r="AE39">
        <v>756</v>
      </c>
      <c r="AF39">
        <v>11547</v>
      </c>
      <c r="AG39">
        <v>432</v>
      </c>
      <c r="AH39">
        <v>904</v>
      </c>
      <c r="AI39">
        <v>374</v>
      </c>
      <c r="AJ39">
        <v>2321</v>
      </c>
    </row>
    <row r="40" spans="1:36" ht="12.75">
      <c r="A40" t="s">
        <v>42</v>
      </c>
      <c r="B40">
        <v>38586</v>
      </c>
      <c r="C40">
        <v>1698</v>
      </c>
      <c r="D40">
        <v>813</v>
      </c>
      <c r="E40">
        <v>5716</v>
      </c>
      <c r="F40">
        <v>2504</v>
      </c>
      <c r="G40">
        <v>25880</v>
      </c>
      <c r="H40">
        <v>1340</v>
      </c>
      <c r="I40">
        <v>519</v>
      </c>
      <c r="J40">
        <v>1595</v>
      </c>
      <c r="K40">
        <v>448</v>
      </c>
      <c r="L40">
        <v>20394</v>
      </c>
      <c r="M40">
        <v>1630</v>
      </c>
      <c r="N40">
        <v>581</v>
      </c>
      <c r="O40">
        <v>1182</v>
      </c>
      <c r="P40">
        <v>3159</v>
      </c>
      <c r="Q40">
        <v>99527</v>
      </c>
      <c r="R40">
        <v>7281</v>
      </c>
      <c r="S40">
        <v>2457</v>
      </c>
      <c r="T40">
        <v>5205</v>
      </c>
      <c r="U40">
        <v>19389</v>
      </c>
      <c r="V40">
        <v>1218</v>
      </c>
      <c r="W40">
        <v>48</v>
      </c>
      <c r="X40">
        <v>24</v>
      </c>
      <c r="Y40">
        <v>86</v>
      </c>
      <c r="Z40">
        <v>190</v>
      </c>
      <c r="AA40">
        <v>5108</v>
      </c>
      <c r="AB40">
        <v>280</v>
      </c>
      <c r="AC40">
        <v>98</v>
      </c>
      <c r="AD40">
        <v>256</v>
      </c>
      <c r="AE40">
        <v>708</v>
      </c>
      <c r="AF40">
        <v>11027</v>
      </c>
      <c r="AG40">
        <v>842</v>
      </c>
      <c r="AH40">
        <v>190</v>
      </c>
      <c r="AI40">
        <v>403</v>
      </c>
      <c r="AJ40">
        <v>1966</v>
      </c>
    </row>
    <row r="41" spans="1:36" ht="12.75">
      <c r="A41" t="s">
        <v>43</v>
      </c>
      <c r="B41">
        <v>138492</v>
      </c>
      <c r="C41">
        <v>4299</v>
      </c>
      <c r="D41">
        <v>19444</v>
      </c>
      <c r="E41">
        <v>7930</v>
      </c>
      <c r="F41">
        <v>2776</v>
      </c>
      <c r="G41">
        <v>96959</v>
      </c>
      <c r="H41">
        <v>2395</v>
      </c>
      <c r="I41">
        <v>11713</v>
      </c>
      <c r="J41">
        <v>2825</v>
      </c>
      <c r="K41">
        <v>67</v>
      </c>
      <c r="L41">
        <v>96353</v>
      </c>
      <c r="M41">
        <v>4250</v>
      </c>
      <c r="N41">
        <v>11250</v>
      </c>
      <c r="O41">
        <v>3222</v>
      </c>
      <c r="P41">
        <v>9844</v>
      </c>
      <c r="Q41">
        <v>306101</v>
      </c>
      <c r="R41">
        <v>12445</v>
      </c>
      <c r="S41">
        <v>32812</v>
      </c>
      <c r="T41">
        <v>8057</v>
      </c>
      <c r="U41">
        <v>20420</v>
      </c>
      <c r="V41">
        <v>10648</v>
      </c>
      <c r="W41">
        <v>203</v>
      </c>
      <c r="X41">
        <v>1309</v>
      </c>
      <c r="Y41">
        <v>291</v>
      </c>
      <c r="Z41">
        <v>1593</v>
      </c>
      <c r="AA41">
        <v>20017</v>
      </c>
      <c r="AB41">
        <v>384</v>
      </c>
      <c r="AC41">
        <v>2455</v>
      </c>
      <c r="AD41">
        <v>402</v>
      </c>
      <c r="AE41">
        <v>1092</v>
      </c>
      <c r="AF41">
        <v>56040</v>
      </c>
      <c r="AG41">
        <v>2708</v>
      </c>
      <c r="AH41">
        <v>3773</v>
      </c>
      <c r="AI41">
        <v>1235</v>
      </c>
      <c r="AJ41">
        <v>2517</v>
      </c>
    </row>
    <row r="42" spans="1:36" ht="12.75">
      <c r="A42" t="s">
        <v>44</v>
      </c>
      <c r="B42">
        <v>12189</v>
      </c>
      <c r="C42">
        <v>652</v>
      </c>
      <c r="D42">
        <v>868</v>
      </c>
      <c r="E42">
        <v>1882</v>
      </c>
      <c r="F42">
        <v>700</v>
      </c>
      <c r="G42">
        <v>6999</v>
      </c>
      <c r="H42">
        <v>292</v>
      </c>
      <c r="I42">
        <v>464</v>
      </c>
      <c r="J42">
        <v>708</v>
      </c>
      <c r="K42">
        <v>14</v>
      </c>
      <c r="L42">
        <v>9874</v>
      </c>
      <c r="M42">
        <v>586</v>
      </c>
      <c r="N42">
        <v>798</v>
      </c>
      <c r="O42">
        <v>848</v>
      </c>
      <c r="P42">
        <v>1683</v>
      </c>
      <c r="Q42">
        <v>36589</v>
      </c>
      <c r="R42">
        <v>1889</v>
      </c>
      <c r="S42">
        <v>2559</v>
      </c>
      <c r="T42">
        <v>2425</v>
      </c>
      <c r="U42">
        <v>7816</v>
      </c>
      <c r="V42">
        <v>159</v>
      </c>
      <c r="W42">
        <v>6</v>
      </c>
      <c r="X42">
        <v>6</v>
      </c>
      <c r="Y42">
        <v>10</v>
      </c>
      <c r="Z42">
        <v>23</v>
      </c>
      <c r="AA42">
        <v>2824</v>
      </c>
      <c r="AB42">
        <v>73</v>
      </c>
      <c r="AC42">
        <v>255</v>
      </c>
      <c r="AD42">
        <v>190</v>
      </c>
      <c r="AE42">
        <v>208</v>
      </c>
      <c r="AF42">
        <v>6571</v>
      </c>
      <c r="AG42">
        <v>407</v>
      </c>
      <c r="AH42">
        <v>323</v>
      </c>
      <c r="AI42">
        <v>273</v>
      </c>
      <c r="AJ42">
        <v>828</v>
      </c>
    </row>
    <row r="43" spans="1:36" ht="12.75">
      <c r="A43" t="s">
        <v>45</v>
      </c>
      <c r="B43">
        <v>35629</v>
      </c>
      <c r="C43">
        <v>583</v>
      </c>
      <c r="D43">
        <v>21413</v>
      </c>
      <c r="E43">
        <v>2377</v>
      </c>
      <c r="F43">
        <v>860</v>
      </c>
      <c r="G43" s="2">
        <f>19987/35230*31617</f>
        <v>17937.24039171161</v>
      </c>
      <c r="H43" s="2">
        <f>409/35230*31617</f>
        <v>367.0551518592109</v>
      </c>
      <c r="I43" s="2">
        <f>14347/35230*31617</f>
        <v>12875.64856656259</v>
      </c>
      <c r="J43" s="2">
        <f>412/35230*31617</f>
        <v>369.7474879364178</v>
      </c>
      <c r="K43" s="2">
        <f>75/35230*31617</f>
        <v>67.30840193017315</v>
      </c>
      <c r="L43">
        <v>21385</v>
      </c>
      <c r="M43">
        <v>356</v>
      </c>
      <c r="N43">
        <v>8914</v>
      </c>
      <c r="O43">
        <v>379</v>
      </c>
      <c r="P43">
        <v>1319</v>
      </c>
      <c r="Q43">
        <v>87766</v>
      </c>
      <c r="R43">
        <v>1742</v>
      </c>
      <c r="S43">
        <v>34297</v>
      </c>
      <c r="T43">
        <v>1580</v>
      </c>
      <c r="U43">
        <v>3961</v>
      </c>
      <c r="V43">
        <v>2902</v>
      </c>
      <c r="W43">
        <v>125</v>
      </c>
      <c r="X43">
        <v>1476</v>
      </c>
      <c r="Y43">
        <v>54</v>
      </c>
      <c r="Z43">
        <v>112</v>
      </c>
      <c r="AA43">
        <v>4831</v>
      </c>
      <c r="AB43">
        <v>138</v>
      </c>
      <c r="AC43">
        <v>1581</v>
      </c>
      <c r="AD43">
        <v>66</v>
      </c>
      <c r="AE43">
        <v>180</v>
      </c>
      <c r="AF43">
        <v>11872</v>
      </c>
      <c r="AG43">
        <v>208</v>
      </c>
      <c r="AH43">
        <v>3324</v>
      </c>
      <c r="AI43">
        <v>144</v>
      </c>
      <c r="AJ43">
        <v>485</v>
      </c>
    </row>
    <row r="44" spans="1:36" ht="12.75">
      <c r="A44" t="s">
        <v>46</v>
      </c>
      <c r="B44">
        <v>10707</v>
      </c>
      <c r="C44">
        <v>58</v>
      </c>
      <c r="D44">
        <v>86</v>
      </c>
      <c r="E44">
        <v>232</v>
      </c>
      <c r="F44">
        <v>1476</v>
      </c>
      <c r="G44">
        <v>8747</v>
      </c>
      <c r="H44">
        <v>76</v>
      </c>
      <c r="I44">
        <v>60</v>
      </c>
      <c r="J44">
        <v>69</v>
      </c>
      <c r="K44">
        <v>326</v>
      </c>
      <c r="L44">
        <v>7412</v>
      </c>
      <c r="M44">
        <v>44</v>
      </c>
      <c r="N44">
        <v>93</v>
      </c>
      <c r="O44">
        <v>63</v>
      </c>
      <c r="P44">
        <v>760</v>
      </c>
      <c r="Q44">
        <v>24181</v>
      </c>
      <c r="R44">
        <v>179</v>
      </c>
      <c r="S44">
        <v>262</v>
      </c>
      <c r="T44">
        <v>218</v>
      </c>
      <c r="U44">
        <v>3429</v>
      </c>
      <c r="V44">
        <v>508</v>
      </c>
      <c r="W44">
        <v>5</v>
      </c>
      <c r="X44">
        <v>5</v>
      </c>
      <c r="Y44">
        <v>2</v>
      </c>
      <c r="Z44">
        <v>58</v>
      </c>
      <c r="AA44">
        <v>1534</v>
      </c>
      <c r="AB44">
        <v>8</v>
      </c>
      <c r="AC44">
        <v>16</v>
      </c>
      <c r="AD44">
        <v>14</v>
      </c>
      <c r="AE44">
        <v>261</v>
      </c>
      <c r="AF44">
        <v>4216</v>
      </c>
      <c r="AG44">
        <v>28</v>
      </c>
      <c r="AH44">
        <v>50</v>
      </c>
      <c r="AI44">
        <v>18</v>
      </c>
      <c r="AJ44">
        <v>182</v>
      </c>
    </row>
    <row r="45" spans="1:36" ht="12.75">
      <c r="A45" t="s">
        <v>47</v>
      </c>
      <c r="B45">
        <v>58383</v>
      </c>
      <c r="C45">
        <v>931</v>
      </c>
      <c r="D45">
        <v>15838</v>
      </c>
      <c r="E45">
        <v>2755</v>
      </c>
      <c r="F45">
        <v>1220</v>
      </c>
      <c r="G45" s="2">
        <f>35487/45225*41568</f>
        <v>32617.4376119403</v>
      </c>
      <c r="H45" s="2">
        <f>849/45225*41568</f>
        <v>780.3478606965175</v>
      </c>
      <c r="I45" s="2">
        <f>8413/45225*41568</f>
        <v>7732.705008291874</v>
      </c>
      <c r="J45" s="2">
        <f>440/45225*41568</f>
        <v>404.4205638474295</v>
      </c>
      <c r="K45" s="2">
        <f>36/45225*41568</f>
        <v>33.088955223880596</v>
      </c>
      <c r="L45">
        <v>31647</v>
      </c>
      <c r="M45">
        <v>631</v>
      </c>
      <c r="N45">
        <v>8696</v>
      </c>
      <c r="O45">
        <v>576</v>
      </c>
      <c r="P45">
        <v>1456</v>
      </c>
      <c r="Q45">
        <v>141537</v>
      </c>
      <c r="R45">
        <v>3240</v>
      </c>
      <c r="S45">
        <v>34051</v>
      </c>
      <c r="T45">
        <v>2417</v>
      </c>
      <c r="U45">
        <v>5146</v>
      </c>
      <c r="V45">
        <v>2470</v>
      </c>
      <c r="W45">
        <v>18</v>
      </c>
      <c r="X45">
        <v>574</v>
      </c>
      <c r="Y45">
        <v>43</v>
      </c>
      <c r="Z45">
        <v>70</v>
      </c>
      <c r="AA45">
        <v>6180</v>
      </c>
      <c r="AB45">
        <v>103</v>
      </c>
      <c r="AC45">
        <v>1219</v>
      </c>
      <c r="AD45">
        <v>93</v>
      </c>
      <c r="AE45">
        <v>113</v>
      </c>
      <c r="AF45">
        <v>18733</v>
      </c>
      <c r="AG45">
        <v>411</v>
      </c>
      <c r="AH45">
        <v>2827</v>
      </c>
      <c r="AI45">
        <v>269</v>
      </c>
      <c r="AJ45">
        <v>718</v>
      </c>
    </row>
    <row r="46" spans="1:36" ht="12.75">
      <c r="A46" t="s">
        <v>48</v>
      </c>
      <c r="B46">
        <v>145914</v>
      </c>
      <c r="C46">
        <v>8224</v>
      </c>
      <c r="D46">
        <v>40639</v>
      </c>
      <c r="E46">
        <v>128445</v>
      </c>
      <c r="F46">
        <v>5547</v>
      </c>
      <c r="G46">
        <v>109721</v>
      </c>
      <c r="H46">
        <v>6862</v>
      </c>
      <c r="I46">
        <v>27507</v>
      </c>
      <c r="J46">
        <v>68314</v>
      </c>
      <c r="K46">
        <v>521</v>
      </c>
      <c r="L46">
        <v>101054</v>
      </c>
      <c r="M46">
        <v>7503</v>
      </c>
      <c r="N46">
        <v>19997</v>
      </c>
      <c r="O46">
        <v>42279</v>
      </c>
      <c r="P46">
        <v>7050</v>
      </c>
      <c r="Q46">
        <v>389069</v>
      </c>
      <c r="R46">
        <v>35709</v>
      </c>
      <c r="S46">
        <v>80146</v>
      </c>
      <c r="T46">
        <v>175806</v>
      </c>
      <c r="U46">
        <v>24832</v>
      </c>
      <c r="V46">
        <v>8923</v>
      </c>
      <c r="W46">
        <v>551</v>
      </c>
      <c r="X46">
        <v>3031</v>
      </c>
      <c r="Y46">
        <v>4833</v>
      </c>
      <c r="Z46">
        <v>648</v>
      </c>
      <c r="AA46">
        <v>17456</v>
      </c>
      <c r="AB46">
        <v>1037</v>
      </c>
      <c r="AC46">
        <v>4023</v>
      </c>
      <c r="AD46">
        <v>7315</v>
      </c>
      <c r="AE46">
        <v>985</v>
      </c>
      <c r="AF46">
        <v>49551</v>
      </c>
      <c r="AG46">
        <v>4229</v>
      </c>
      <c r="AH46">
        <v>6074</v>
      </c>
      <c r="AI46">
        <v>13108</v>
      </c>
      <c r="AJ46">
        <v>2872</v>
      </c>
    </row>
    <row r="47" spans="1:36" ht="12.75">
      <c r="A47" t="s">
        <v>49</v>
      </c>
      <c r="B47">
        <v>39351</v>
      </c>
      <c r="C47">
        <v>660</v>
      </c>
      <c r="D47">
        <v>334</v>
      </c>
      <c r="E47">
        <v>4160</v>
      </c>
      <c r="F47">
        <v>1717</v>
      </c>
      <c r="G47">
        <v>29925</v>
      </c>
      <c r="H47">
        <v>731</v>
      </c>
      <c r="I47">
        <v>168</v>
      </c>
      <c r="J47">
        <v>1349</v>
      </c>
      <c r="K47">
        <v>328</v>
      </c>
      <c r="L47">
        <v>21231</v>
      </c>
      <c r="M47">
        <v>586</v>
      </c>
      <c r="N47">
        <v>171</v>
      </c>
      <c r="O47">
        <v>885</v>
      </c>
      <c r="P47">
        <v>2080</v>
      </c>
      <c r="Q47">
        <v>106144</v>
      </c>
      <c r="R47">
        <v>2752</v>
      </c>
      <c r="S47">
        <v>629</v>
      </c>
      <c r="T47">
        <v>3581</v>
      </c>
      <c r="U47">
        <v>11895</v>
      </c>
      <c r="V47">
        <v>1345</v>
      </c>
      <c r="W47">
        <v>23</v>
      </c>
      <c r="X47">
        <v>19</v>
      </c>
      <c r="Y47">
        <v>88</v>
      </c>
      <c r="Z47">
        <v>113</v>
      </c>
      <c r="AA47">
        <v>6947</v>
      </c>
      <c r="AB47">
        <v>202</v>
      </c>
      <c r="AC47">
        <v>36</v>
      </c>
      <c r="AD47">
        <v>253</v>
      </c>
      <c r="AE47">
        <v>429</v>
      </c>
      <c r="AF47">
        <v>15385</v>
      </c>
      <c r="AG47">
        <v>363</v>
      </c>
      <c r="AH47">
        <v>58</v>
      </c>
      <c r="AI47">
        <v>359</v>
      </c>
      <c r="AJ47">
        <v>893</v>
      </c>
    </row>
    <row r="48" spans="1:36" ht="12.75">
      <c r="A48" t="s">
        <v>50</v>
      </c>
      <c r="B48">
        <v>8517</v>
      </c>
      <c r="C48">
        <v>100</v>
      </c>
      <c r="D48">
        <v>77</v>
      </c>
      <c r="E48">
        <v>159</v>
      </c>
      <c r="F48">
        <v>181</v>
      </c>
      <c r="G48" s="2">
        <f>6737/6913*6675</f>
        <v>6505.059308549111</v>
      </c>
      <c r="H48" s="2">
        <f>77/6913*6675</f>
        <v>74.3490525097642</v>
      </c>
      <c r="I48" s="2">
        <f>24/6913*6675</f>
        <v>23.173730652394042</v>
      </c>
      <c r="J48" s="2">
        <f>51/6913*6675</f>
        <v>49.244177636337334</v>
      </c>
      <c r="K48" s="2">
        <f>24/6913*6675</f>
        <v>23.173730652394042</v>
      </c>
      <c r="L48">
        <v>5968</v>
      </c>
      <c r="M48">
        <v>87</v>
      </c>
      <c r="N48">
        <v>80</v>
      </c>
      <c r="O48">
        <v>157</v>
      </c>
      <c r="P48">
        <v>518</v>
      </c>
      <c r="Q48">
        <v>21596</v>
      </c>
      <c r="R48">
        <v>345</v>
      </c>
      <c r="S48">
        <v>245</v>
      </c>
      <c r="T48">
        <v>320</v>
      </c>
      <c r="U48">
        <v>1493</v>
      </c>
      <c r="V48">
        <v>116</v>
      </c>
      <c r="W48">
        <v>1</v>
      </c>
      <c r="X48">
        <v>5</v>
      </c>
      <c r="Y48">
        <v>0</v>
      </c>
      <c r="Z48">
        <v>8</v>
      </c>
      <c r="AA48">
        <v>1451</v>
      </c>
      <c r="AB48">
        <v>23</v>
      </c>
      <c r="AC48">
        <v>18</v>
      </c>
      <c r="AD48">
        <v>12</v>
      </c>
      <c r="AE48">
        <v>90</v>
      </c>
      <c r="AF48">
        <v>4239</v>
      </c>
      <c r="AG48">
        <v>78</v>
      </c>
      <c r="AH48">
        <v>46</v>
      </c>
      <c r="AI48">
        <v>90</v>
      </c>
      <c r="AJ48">
        <v>379</v>
      </c>
    </row>
    <row r="49" spans="1:36" ht="12.75">
      <c r="A49" t="s">
        <v>51</v>
      </c>
      <c r="B49">
        <v>62576</v>
      </c>
      <c r="C49">
        <v>3634</v>
      </c>
      <c r="D49">
        <v>22486</v>
      </c>
      <c r="E49">
        <v>6026</v>
      </c>
      <c r="F49">
        <v>2547</v>
      </c>
      <c r="G49">
        <v>45282</v>
      </c>
      <c r="H49">
        <v>3070</v>
      </c>
      <c r="I49">
        <v>15042</v>
      </c>
      <c r="J49">
        <v>2039</v>
      </c>
      <c r="K49">
        <v>163</v>
      </c>
      <c r="L49">
        <v>35803</v>
      </c>
      <c r="M49">
        <v>2680</v>
      </c>
      <c r="N49">
        <v>11007</v>
      </c>
      <c r="O49">
        <v>1496</v>
      </c>
      <c r="P49">
        <v>1675</v>
      </c>
      <c r="Q49">
        <v>190114</v>
      </c>
      <c r="R49">
        <v>14352</v>
      </c>
      <c r="S49">
        <v>50198</v>
      </c>
      <c r="T49">
        <v>8410</v>
      </c>
      <c r="U49">
        <v>9660</v>
      </c>
      <c r="V49">
        <v>3665</v>
      </c>
      <c r="W49">
        <v>257</v>
      </c>
      <c r="X49">
        <v>1613</v>
      </c>
      <c r="Y49">
        <v>170</v>
      </c>
      <c r="Z49">
        <v>117</v>
      </c>
      <c r="AA49">
        <v>8554</v>
      </c>
      <c r="AB49">
        <v>477</v>
      </c>
      <c r="AC49">
        <v>1958</v>
      </c>
      <c r="AD49">
        <v>298</v>
      </c>
      <c r="AE49">
        <v>212</v>
      </c>
      <c r="AF49">
        <v>25341</v>
      </c>
      <c r="AG49">
        <v>1883</v>
      </c>
      <c r="AH49">
        <v>4781</v>
      </c>
      <c r="AI49">
        <v>770</v>
      </c>
      <c r="AJ49">
        <v>824</v>
      </c>
    </row>
    <row r="50" spans="1:36" ht="12.75">
      <c r="A50" t="s">
        <v>52</v>
      </c>
      <c r="B50">
        <v>61998</v>
      </c>
      <c r="C50">
        <v>5184</v>
      </c>
      <c r="D50">
        <v>3063</v>
      </c>
      <c r="E50">
        <v>8842</v>
      </c>
      <c r="F50">
        <v>5853</v>
      </c>
      <c r="G50" s="2">
        <f>42423/53599*57597</f>
        <v>45587.371611410665</v>
      </c>
      <c r="H50" s="2">
        <f>4729/53599*57597</f>
        <v>5081.740573518163</v>
      </c>
      <c r="I50" s="2">
        <f>1768/53599*57597</f>
        <v>1899.8767887460585</v>
      </c>
      <c r="J50" s="2">
        <f>3621/53599*57597</f>
        <v>3891.0938077202936</v>
      </c>
      <c r="K50" s="2">
        <f>1058/53599*57597</f>
        <v>1136.9172186048247</v>
      </c>
      <c r="L50">
        <v>27057</v>
      </c>
      <c r="M50">
        <v>3480</v>
      </c>
      <c r="N50">
        <v>1182</v>
      </c>
      <c r="O50">
        <v>1600</v>
      </c>
      <c r="P50">
        <v>2968</v>
      </c>
      <c r="Q50">
        <v>177047</v>
      </c>
      <c r="R50">
        <v>20198</v>
      </c>
      <c r="S50">
        <v>9334</v>
      </c>
      <c r="T50">
        <v>10652</v>
      </c>
      <c r="U50">
        <v>36774</v>
      </c>
      <c r="V50">
        <v>4967</v>
      </c>
      <c r="W50">
        <v>595</v>
      </c>
      <c r="X50">
        <v>408</v>
      </c>
      <c r="Y50">
        <v>266</v>
      </c>
      <c r="Z50">
        <v>758</v>
      </c>
      <c r="AA50">
        <v>14438</v>
      </c>
      <c r="AB50">
        <v>1412</v>
      </c>
      <c r="AC50">
        <v>566</v>
      </c>
      <c r="AD50">
        <v>755</v>
      </c>
      <c r="AE50">
        <v>2097</v>
      </c>
      <c r="AF50">
        <v>17008</v>
      </c>
      <c r="AG50">
        <v>2299</v>
      </c>
      <c r="AH50">
        <v>526</v>
      </c>
      <c r="AI50">
        <v>839</v>
      </c>
      <c r="AJ50">
        <v>3330</v>
      </c>
    </row>
    <row r="51" spans="1:36" ht="12.75">
      <c r="A51" t="s">
        <v>53</v>
      </c>
      <c r="B51">
        <v>23683</v>
      </c>
      <c r="C51">
        <v>136</v>
      </c>
      <c r="D51">
        <v>1033</v>
      </c>
      <c r="E51">
        <v>239</v>
      </c>
      <c r="F51">
        <v>395</v>
      </c>
      <c r="G51">
        <v>18529</v>
      </c>
      <c r="H51">
        <v>134</v>
      </c>
      <c r="I51">
        <v>678</v>
      </c>
      <c r="J51">
        <v>73</v>
      </c>
      <c r="K51">
        <v>23</v>
      </c>
      <c r="L51">
        <v>14011</v>
      </c>
      <c r="M51">
        <v>141</v>
      </c>
      <c r="N51">
        <v>815</v>
      </c>
      <c r="O51">
        <v>121</v>
      </c>
      <c r="P51">
        <v>571</v>
      </c>
      <c r="Q51">
        <v>53943</v>
      </c>
      <c r="R51">
        <v>681</v>
      </c>
      <c r="S51">
        <v>2775</v>
      </c>
      <c r="T51">
        <v>448</v>
      </c>
      <c r="U51">
        <v>3050</v>
      </c>
      <c r="V51">
        <v>421</v>
      </c>
      <c r="W51">
        <v>1</v>
      </c>
      <c r="X51">
        <v>13</v>
      </c>
      <c r="Y51">
        <v>3</v>
      </c>
      <c r="Z51">
        <v>1</v>
      </c>
      <c r="AA51">
        <v>2907</v>
      </c>
      <c r="AB51">
        <v>25</v>
      </c>
      <c r="AC51">
        <v>76</v>
      </c>
      <c r="AD51">
        <v>12</v>
      </c>
      <c r="AE51">
        <v>29</v>
      </c>
      <c r="AF51">
        <v>7813</v>
      </c>
      <c r="AG51">
        <v>114</v>
      </c>
      <c r="AH51">
        <v>309</v>
      </c>
      <c r="AI51">
        <v>54</v>
      </c>
      <c r="AJ51">
        <v>255</v>
      </c>
    </row>
    <row r="52" spans="1:36" ht="12.75">
      <c r="A52" t="s">
        <v>54</v>
      </c>
      <c r="B52">
        <v>67484</v>
      </c>
      <c r="C52">
        <v>1932</v>
      </c>
      <c r="D52">
        <v>5438</v>
      </c>
      <c r="E52">
        <v>4073</v>
      </c>
      <c r="F52">
        <v>1958</v>
      </c>
      <c r="G52">
        <v>52474</v>
      </c>
      <c r="H52">
        <v>1520</v>
      </c>
      <c r="I52">
        <v>2573</v>
      </c>
      <c r="J52">
        <v>1446</v>
      </c>
      <c r="K52">
        <v>532</v>
      </c>
      <c r="L52">
        <v>45878</v>
      </c>
      <c r="M52">
        <v>1306</v>
      </c>
      <c r="N52">
        <v>1918</v>
      </c>
      <c r="O52">
        <v>1140</v>
      </c>
      <c r="P52">
        <v>2851</v>
      </c>
      <c r="Q52">
        <v>187009</v>
      </c>
      <c r="R52">
        <v>4592</v>
      </c>
      <c r="S52">
        <v>9491</v>
      </c>
      <c r="T52">
        <v>4627</v>
      </c>
      <c r="U52">
        <v>12517</v>
      </c>
      <c r="V52">
        <v>7366</v>
      </c>
      <c r="W52">
        <v>114</v>
      </c>
      <c r="X52">
        <v>443</v>
      </c>
      <c r="Y52">
        <v>191</v>
      </c>
      <c r="Z52">
        <v>818</v>
      </c>
      <c r="AA52">
        <v>8326</v>
      </c>
      <c r="AB52">
        <v>146</v>
      </c>
      <c r="AC52">
        <v>308</v>
      </c>
      <c r="AD52">
        <v>167</v>
      </c>
      <c r="AE52">
        <v>434</v>
      </c>
      <c r="AF52">
        <v>24540</v>
      </c>
      <c r="AG52">
        <v>631</v>
      </c>
      <c r="AH52">
        <v>642</v>
      </c>
      <c r="AI52">
        <v>446</v>
      </c>
      <c r="AJ52">
        <v>1284</v>
      </c>
    </row>
    <row r="53" spans="1:36" ht="12.75">
      <c r="A53" t="s">
        <v>55</v>
      </c>
      <c r="B53">
        <v>7130</v>
      </c>
      <c r="C53">
        <v>46</v>
      </c>
      <c r="D53">
        <v>71</v>
      </c>
      <c r="E53">
        <v>674</v>
      </c>
      <c r="F53">
        <v>336</v>
      </c>
      <c r="G53">
        <v>5946</v>
      </c>
      <c r="H53">
        <v>49</v>
      </c>
      <c r="I53">
        <v>29</v>
      </c>
      <c r="J53">
        <v>353</v>
      </c>
      <c r="K53">
        <v>85</v>
      </c>
      <c r="L53">
        <v>3720</v>
      </c>
      <c r="M53">
        <v>32</v>
      </c>
      <c r="N53">
        <v>42</v>
      </c>
      <c r="O53">
        <v>203</v>
      </c>
      <c r="P53">
        <v>212</v>
      </c>
      <c r="Q53">
        <v>20093</v>
      </c>
      <c r="R53">
        <v>169</v>
      </c>
      <c r="S53">
        <v>195</v>
      </c>
      <c r="T53">
        <v>849</v>
      </c>
      <c r="U53">
        <v>1296</v>
      </c>
      <c r="V53">
        <v>1012</v>
      </c>
      <c r="W53">
        <v>7</v>
      </c>
      <c r="X53">
        <v>5</v>
      </c>
      <c r="Y53">
        <v>73</v>
      </c>
      <c r="Z53">
        <v>40</v>
      </c>
      <c r="AA53">
        <v>1821</v>
      </c>
      <c r="AB53">
        <v>9</v>
      </c>
      <c r="AC53">
        <v>6</v>
      </c>
      <c r="AD53">
        <v>74</v>
      </c>
      <c r="AE53">
        <v>84</v>
      </c>
      <c r="AF53">
        <v>1554</v>
      </c>
      <c r="AG53">
        <v>20</v>
      </c>
      <c r="AH53">
        <v>25</v>
      </c>
      <c r="AI53">
        <v>68</v>
      </c>
      <c r="AJ53">
        <v>130</v>
      </c>
    </row>
    <row r="55" spans="1:36" ht="12.75">
      <c r="A55" t="s">
        <v>56</v>
      </c>
      <c r="B55">
        <v>2537481</v>
      </c>
      <c r="C55">
        <v>152902</v>
      </c>
      <c r="D55">
        <v>569835</v>
      </c>
      <c r="E55">
        <v>656297</v>
      </c>
      <c r="F55">
        <v>135083</v>
      </c>
      <c r="G55" s="2">
        <v>1785995.8441862261</v>
      </c>
      <c r="H55" s="2">
        <v>123519.99389609683</v>
      </c>
      <c r="I55" s="2">
        <v>327212.0087831657</v>
      </c>
      <c r="J55" s="2">
        <v>282743.0692361845</v>
      </c>
      <c r="K55" s="2">
        <v>25277.464080725982</v>
      </c>
      <c r="L55">
        <v>1579389</v>
      </c>
      <c r="M55">
        <v>126287</v>
      </c>
      <c r="N55">
        <v>290526</v>
      </c>
      <c r="O55">
        <v>209595</v>
      </c>
      <c r="P55">
        <v>179388</v>
      </c>
      <c r="Q55">
        <v>6851687</v>
      </c>
      <c r="R55">
        <v>653912</v>
      </c>
      <c r="S55">
        <v>1180002</v>
      </c>
      <c r="T55">
        <v>1041295</v>
      </c>
      <c r="U55">
        <v>889183</v>
      </c>
      <c r="V55">
        <v>152989</v>
      </c>
      <c r="W55">
        <v>11929</v>
      </c>
      <c r="X55">
        <v>37703</v>
      </c>
      <c r="Y55">
        <v>26200</v>
      </c>
      <c r="Z55">
        <v>18936</v>
      </c>
      <c r="AA55">
        <v>396127</v>
      </c>
      <c r="AB55">
        <v>26890</v>
      </c>
      <c r="AC55">
        <v>58347</v>
      </c>
      <c r="AD55">
        <v>49945</v>
      </c>
      <c r="AE55">
        <v>33624</v>
      </c>
      <c r="AF55">
        <v>896485</v>
      </c>
      <c r="AG55">
        <v>75050</v>
      </c>
      <c r="AH55">
        <v>104158</v>
      </c>
      <c r="AI55">
        <v>72290</v>
      </c>
      <c r="AJ55">
        <v>89892</v>
      </c>
    </row>
    <row r="59" ht="12.75">
      <c r="A59" t="s">
        <v>62</v>
      </c>
    </row>
    <row r="60" ht="12.75">
      <c r="A60" t="s">
        <v>63</v>
      </c>
    </row>
    <row r="62" ht="12.75">
      <c r="A62" t="s">
        <v>72</v>
      </c>
    </row>
    <row r="63" ht="12.75">
      <c r="A63" t="s">
        <v>73</v>
      </c>
    </row>
    <row r="64" ht="12.75">
      <c r="A64" t="s">
        <v>74</v>
      </c>
    </row>
    <row r="65" ht="12.75">
      <c r="A65" t="s">
        <v>71</v>
      </c>
    </row>
    <row r="67" ht="12.75">
      <c r="A67" t="s">
        <v>75</v>
      </c>
    </row>
    <row r="69" ht="12.75">
      <c r="A69" t="s">
        <v>69</v>
      </c>
    </row>
    <row r="70" ht="12.75">
      <c r="A70" t="s">
        <v>76</v>
      </c>
    </row>
  </sheetData>
  <mergeCells count="7">
    <mergeCell ref="V1:Z1"/>
    <mergeCell ref="AA1:AE1"/>
    <mergeCell ref="AF1:AJ1"/>
    <mergeCell ref="B1:F1"/>
    <mergeCell ref="G1:K1"/>
    <mergeCell ref="L1:P1"/>
    <mergeCell ref="Q1:U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Kelly</dc:creator>
  <cp:keywords/>
  <dc:description/>
  <cp:lastModifiedBy>Patrick Kelly</cp:lastModifiedBy>
  <dcterms:created xsi:type="dcterms:W3CDTF">2002-10-10T20:39:48Z</dcterms:created>
  <dcterms:modified xsi:type="dcterms:W3CDTF">2002-11-06T17:52:57Z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-1306094103</vt:i4>
  </property>
  <property fmtid="{D5CDD505-2E9C-101B-9397-08002B2CF9AE}" pid="3" name="_EmailSubject">
    <vt:lpwstr>Special Analyses Section (cont.)</vt:lpwstr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  <property fmtid="{D5CDD505-2E9C-101B-9397-08002B2CF9AE}" pid="6" name="_PreviousAdHocReviewCycleID">
    <vt:i4>1751832437</vt:i4>
  </property>
</Properties>
</file>